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2010年基本流量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<sst xmlns="http://schemas.openxmlformats.org/spreadsheetml/2006/main" count="119" uniqueCount="84">
  <si>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其他</t>
  </si>
  <si>
    <t>煤炭开采和洗选业</t>
  </si>
  <si>
    <t>石油和天然气开采业</t>
  </si>
  <si>
    <t>非金属矿及其他矿采选业</t>
  </si>
  <si>
    <t>金属制品业</t>
  </si>
  <si>
    <t>工艺品及其他制造业</t>
  </si>
  <si>
    <t>废品废料</t>
  </si>
  <si>
    <t>燃气生产和供应业</t>
  </si>
  <si>
    <t>水的生产和供应业</t>
  </si>
  <si>
    <t>邮政业</t>
  </si>
  <si>
    <t>房地产业</t>
  </si>
  <si>
    <t>研究与试验发展业</t>
  </si>
  <si>
    <t>公共管理和社会组织</t>
  </si>
  <si>
    <t>电力、热力的生产和供应业</t>
  </si>
  <si>
    <t>教育</t>
  </si>
  <si>
    <t>劳动报酬</t>
  </si>
  <si>
    <t>固定资产折旧</t>
  </si>
  <si>
    <t>营业盈余</t>
  </si>
  <si>
    <t>增加值合计</t>
  </si>
  <si>
    <t>农林牧渔业</t>
  </si>
  <si>
    <t>金属矿采选业</t>
  </si>
  <si>
    <t>食品制造及烟草加工业</t>
  </si>
  <si>
    <t>纺织业</t>
  </si>
  <si>
    <t>纺织服装鞋帽皮革羽绒及其制品业</t>
  </si>
  <si>
    <t>木材加工及家具制造业</t>
  </si>
  <si>
    <t>造纸及文教体育用品制造业</t>
  </si>
  <si>
    <t>石油加工、炼焦及核燃料加工业</t>
  </si>
  <si>
    <t>化学工业</t>
  </si>
  <si>
    <t>非金属矿物制品业</t>
  </si>
  <si>
    <t>金属冶炼及压延加工业</t>
  </si>
  <si>
    <t>通用、专用设备制造业</t>
  </si>
  <si>
    <t>交通运输设备制造业</t>
  </si>
  <si>
    <t>电气机械及器材制造业</t>
  </si>
  <si>
    <t>通信设备、计算机其它电子设备制造业</t>
  </si>
  <si>
    <t>仪器仪表及文化、办公用机械制造业</t>
  </si>
  <si>
    <t>电力、热力的生产和供应业</t>
  </si>
  <si>
    <t>建筑业</t>
  </si>
  <si>
    <t xml:space="preserve"> 交通运输及仓储业</t>
  </si>
  <si>
    <t>信息传输、计算机服务和软件业</t>
  </si>
  <si>
    <t>批发和零售业</t>
  </si>
  <si>
    <t>住宿和餐饮业</t>
  </si>
  <si>
    <t>金融业</t>
  </si>
  <si>
    <t>租赁和商务服务业</t>
  </si>
  <si>
    <t>综合技术服务业</t>
  </si>
  <si>
    <t>水利、环境和公共设施管理业</t>
  </si>
  <si>
    <t>居民服务和其他服务业</t>
  </si>
  <si>
    <t>教  育</t>
  </si>
  <si>
    <t>卫生、社会保障和社会福利业</t>
  </si>
  <si>
    <t>文化、体育和娱乐业</t>
  </si>
  <si>
    <t>中间使用合计</t>
  </si>
  <si>
    <t>最终消费支出</t>
  </si>
  <si>
    <t>资 本 形 成 总 额</t>
  </si>
  <si>
    <t>最终使用
合    计</t>
  </si>
  <si>
    <t>居民消费支出</t>
  </si>
  <si>
    <t>政府消费支出</t>
  </si>
  <si>
    <t>合计</t>
  </si>
  <si>
    <t>固定资本
形成总额</t>
  </si>
  <si>
    <t>存货增加</t>
  </si>
  <si>
    <t>流  出</t>
  </si>
  <si>
    <t>农村居民</t>
  </si>
  <si>
    <t>城镇居民</t>
  </si>
  <si>
    <t>小计</t>
  </si>
  <si>
    <t>序   号</t>
  </si>
  <si>
    <t>——</t>
  </si>
  <si>
    <t>中
间
投
入</t>
  </si>
  <si>
    <t>工艺品及其他制造业</t>
  </si>
  <si>
    <t>交通运输及仓储业</t>
  </si>
  <si>
    <t>房地产业</t>
  </si>
  <si>
    <t>公共管理和社会组织</t>
  </si>
  <si>
    <t>中间投入合计</t>
  </si>
  <si>
    <t>增
加
值</t>
  </si>
  <si>
    <t>生产税净额</t>
  </si>
  <si>
    <t>(按当年生产者价格计算)</t>
  </si>
  <si>
    <t xml:space="preserve">     产  出
投  入</t>
  </si>
  <si>
    <r>
      <t>序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 xml:space="preserve">号
</t>
    </r>
  </si>
  <si>
    <t>中        间        使        用</t>
  </si>
  <si>
    <t>最     终     使     用</t>
  </si>
  <si>
    <t>流  入</t>
  </si>
  <si>
    <t>总
产
出</t>
  </si>
  <si>
    <t>通信设备、计算机
其它电子设备制造业</t>
  </si>
  <si>
    <t>仪器仪表及文化、办公用机械制造业</t>
  </si>
  <si>
    <r>
      <t xml:space="preserve">总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投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入</t>
    </r>
  </si>
  <si>
    <t>计量单位：万元</t>
  </si>
  <si>
    <t>四川省2010年投入产出表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</si>
</sst>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  <numFmt numFmtId="179" formatCode="0.00000_ "/>
    <numFmt numFmtId="180" formatCode="0.0000000_ "/>
    <numFmt numFmtId="181" formatCode="0.0_ "/>
    <numFmt numFmtId="182" formatCode="0.000_ "/>
    <numFmt numFmtId="183" formatCode="0_);[Red]\(0\)"/>
    <numFmt numFmtId="184" formatCode="0.000000_ "/>
    <numFmt numFmtId="185" formatCode="0.00000000_ "/>
    <numFmt numFmtId="186" formatCode="0.000000000_ "/>
    <numFmt numFmtId="187" formatCode="0.00_);[Red]\(0.00\)"/>
    <numFmt numFmtId="188" formatCode="0.0000000000_ "/>
    <numFmt numFmtId="189" formatCode="0.00000000000_ "/>
    <numFmt numFmtId="190" formatCode="0.000000000000_ "/>
    <numFmt numFmtId="191" formatCode="0.0000000000000_ "/>
    <numFmt numFmtId="192" formatCode="0.00000000000000_ "/>
    <numFmt numFmtId="193" formatCode="0.000000000000000_ "/>
    <numFmt numFmtId="194" formatCode="0.0000000000000000_ "/>
    <numFmt numFmtId="195" formatCode="0.0_);[Red]\(0.0\)"/>
    <numFmt numFmtId="196" formatCode="0.00000000000000000_ "/>
    <numFmt numFmtId="197" formatCode="0.000000000000000000_ "/>
    <numFmt numFmtId="198" formatCode="0.0000000000000000000_ "/>
    <numFmt numFmtId="199" formatCode="0.00000000000000000000_ "/>
    <numFmt numFmtId="200" formatCode="0.000000000000000000000_ "/>
    <numFmt numFmtId="201" formatCode="0.0000000000000000000000_ "/>
    <numFmt numFmtId="202" formatCode="0.00000000000000000000000_ 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Times New Roman"/>
      <family val="1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90">
    <xf numFmtId="0" fontId="0" fillId="0" borderId="0" xfId="0" applyAlignment="1">
      <alignment/>
    </xf>
    <xf numFmtId="0" fontId="2" fillId="0" borderId="0" xfId="15" applyFont="1">
      <alignment/>
      <protection/>
    </xf>
    <xf numFmtId="176" fontId="2" fillId="0" borderId="0" xfId="15" applyNumberFormat="1" applyFont="1">
      <alignment/>
      <protection/>
    </xf>
    <xf numFmtId="0" fontId="4" fillId="0" borderId="0" xfId="15" applyFont="1">
      <alignment/>
      <protection/>
    </xf>
    <xf numFmtId="177" fontId="0" fillId="32" borderId="0" xfId="15" applyNumberFormat="1" applyFont="1" applyFill="1">
      <alignment/>
      <protection/>
    </xf>
    <xf numFmtId="177" fontId="0" fillId="32" borderId="10" xfId="15" applyNumberFormat="1" applyFont="1" applyFill="1" applyBorder="1">
      <alignment/>
      <protection/>
    </xf>
    <xf numFmtId="177" fontId="4" fillId="32" borderId="0" xfId="15" applyNumberFormat="1" applyFont="1" applyFill="1">
      <alignment/>
      <protection/>
    </xf>
    <xf numFmtId="177" fontId="4" fillId="33" borderId="11" xfId="43" applyNumberFormat="1" applyFont="1" applyFill="1" applyBorder="1" applyAlignment="1">
      <alignment horizontal="center"/>
      <protection/>
    </xf>
    <xf numFmtId="177" fontId="4" fillId="33" borderId="12" xfId="43" applyNumberFormat="1" applyFont="1" applyFill="1" applyBorder="1" applyAlignment="1">
      <alignment horizontal="center"/>
      <protection/>
    </xf>
    <xf numFmtId="177" fontId="4" fillId="33" borderId="13" xfId="15" applyNumberFormat="1" applyFont="1" applyFill="1" applyBorder="1" applyAlignment="1">
      <alignment horizontal="center" vertical="center" wrapText="1"/>
      <protection/>
    </xf>
    <xf numFmtId="177" fontId="4" fillId="33" borderId="14" xfId="15" applyNumberFormat="1" applyFont="1" applyFill="1" applyBorder="1" applyAlignment="1">
      <alignment horizontal="center" vertical="center" wrapText="1"/>
      <protection/>
    </xf>
    <xf numFmtId="177" fontId="4" fillId="33" borderId="13" xfId="43" applyNumberFormat="1" applyFont="1" applyFill="1" applyBorder="1">
      <alignment/>
      <protection/>
    </xf>
    <xf numFmtId="177" fontId="3" fillId="33" borderId="13" xfId="43" applyNumberFormat="1" applyFont="1" applyFill="1" applyBorder="1">
      <alignment/>
      <protection/>
    </xf>
    <xf numFmtId="177" fontId="4" fillId="33" borderId="15" xfId="43" applyNumberFormat="1" applyFont="1" applyFill="1" applyBorder="1">
      <alignment/>
      <protection/>
    </xf>
    <xf numFmtId="177" fontId="4" fillId="33" borderId="16" xfId="43" applyNumberFormat="1" applyFont="1" applyFill="1" applyBorder="1">
      <alignment/>
      <protection/>
    </xf>
    <xf numFmtId="181" fontId="2" fillId="0" borderId="0" xfId="15" applyNumberFormat="1" applyFont="1">
      <alignment/>
      <protection/>
    </xf>
    <xf numFmtId="177" fontId="2" fillId="32" borderId="17" xfId="15" applyNumberFormat="1" applyFont="1" applyFill="1" applyBorder="1" applyAlignment="1">
      <alignment horizontal="center"/>
      <protection/>
    </xf>
    <xf numFmtId="183" fontId="2" fillId="0" borderId="18" xfId="15" applyNumberFormat="1" applyFont="1" applyBorder="1" applyAlignment="1">
      <alignment horizontal="center"/>
      <protection/>
    </xf>
    <xf numFmtId="183" fontId="2" fillId="0" borderId="15" xfId="15" applyNumberFormat="1" applyFont="1" applyBorder="1" applyAlignment="1">
      <alignment horizontal="center"/>
      <protection/>
    </xf>
    <xf numFmtId="187" fontId="6" fillId="34" borderId="0" xfId="15" applyNumberFormat="1" applyFont="1" applyFill="1" applyAlignment="1">
      <alignment horizontal="left" vertical="center"/>
      <protection/>
    </xf>
    <xf numFmtId="187" fontId="4" fillId="34" borderId="0" xfId="15" applyNumberFormat="1" applyFont="1" applyFill="1" applyAlignment="1">
      <alignment vertical="center"/>
      <protection/>
    </xf>
    <xf numFmtId="183" fontId="4" fillId="34" borderId="0" xfId="15" applyNumberFormat="1" applyFont="1" applyFill="1" applyAlignment="1">
      <alignment vertical="center"/>
      <protection/>
    </xf>
    <xf numFmtId="186" fontId="2" fillId="0" borderId="0" xfId="15" applyNumberFormat="1" applyFont="1">
      <alignment/>
      <protection/>
    </xf>
    <xf numFmtId="177" fontId="4" fillId="33" borderId="15" xfId="15" applyNumberFormat="1" applyFont="1" applyFill="1" applyBorder="1" applyAlignment="1">
      <alignment horizontal="center" vertical="center" wrapText="1"/>
      <protection/>
    </xf>
    <xf numFmtId="177" fontId="3" fillId="0" borderId="10" xfId="15" applyNumberFormat="1" applyFont="1" applyBorder="1" applyAlignment="1">
      <alignment vertical="center"/>
      <protection/>
    </xf>
    <xf numFmtId="177" fontId="4" fillId="33" borderId="13" xfId="43" applyNumberFormat="1" applyFont="1" applyFill="1" applyBorder="1" applyAlignment="1">
      <alignment wrapText="1"/>
      <protection/>
    </xf>
    <xf numFmtId="177" fontId="7" fillId="32" borderId="0" xfId="15" applyNumberFormat="1" applyFont="1" applyFill="1">
      <alignment/>
      <protection/>
    </xf>
    <xf numFmtId="177" fontId="2" fillId="32" borderId="19" xfId="15" applyNumberFormat="1" applyFont="1" applyFill="1" applyBorder="1" applyAlignment="1">
      <alignment horizontal="center"/>
      <protection/>
    </xf>
    <xf numFmtId="177" fontId="2" fillId="32" borderId="20" xfId="15" applyNumberFormat="1" applyFont="1" applyFill="1" applyBorder="1" applyAlignment="1">
      <alignment horizontal="center"/>
      <protection/>
    </xf>
    <xf numFmtId="177" fontId="8" fillId="32" borderId="13" xfId="43" applyNumberFormat="1" applyFont="1" applyFill="1" applyBorder="1" applyAlignment="1">
      <alignment horizontal="right"/>
      <protection/>
    </xf>
    <xf numFmtId="177" fontId="1" fillId="35" borderId="13" xfId="43" applyNumberFormat="1" applyFont="1" applyFill="1" applyBorder="1" applyAlignment="1">
      <alignment horizontal="right"/>
      <protection/>
    </xf>
    <xf numFmtId="177" fontId="1" fillId="0" borderId="13" xfId="15" applyNumberFormat="1" applyFont="1" applyBorder="1" applyAlignment="1">
      <alignment horizontal="right" wrapText="1"/>
      <protection/>
    </xf>
    <xf numFmtId="177" fontId="8" fillId="0" borderId="13" xfId="15" applyNumberFormat="1" applyFont="1" applyBorder="1" applyAlignment="1">
      <alignment horizontal="right" wrapText="1"/>
      <protection/>
    </xf>
    <xf numFmtId="177" fontId="1" fillId="0" borderId="13" xfId="43" applyNumberFormat="1" applyFont="1" applyFill="1" applyBorder="1" applyAlignment="1">
      <alignment horizontal="right"/>
      <protection/>
    </xf>
    <xf numFmtId="177" fontId="43" fillId="32" borderId="13" xfId="43" applyNumberFormat="1" applyFont="1" applyFill="1" applyBorder="1" applyAlignment="1">
      <alignment horizontal="right"/>
      <protection/>
    </xf>
    <xf numFmtId="177" fontId="43" fillId="35" borderId="21" xfId="43" applyNumberFormat="1" applyFont="1" applyFill="1" applyBorder="1" applyAlignment="1">
      <alignment horizontal="right"/>
      <protection/>
    </xf>
    <xf numFmtId="177" fontId="43" fillId="0" borderId="13" xfId="15" applyNumberFormat="1" applyFont="1" applyBorder="1" applyAlignment="1">
      <alignment horizontal="right" wrapText="1"/>
      <protection/>
    </xf>
    <xf numFmtId="177" fontId="43" fillId="35" borderId="13" xfId="43" applyNumberFormat="1" applyFont="1" applyFill="1" applyBorder="1" applyAlignment="1">
      <alignment horizontal="right"/>
      <protection/>
    </xf>
    <xf numFmtId="177" fontId="43" fillId="0" borderId="13" xfId="43" applyNumberFormat="1" applyFont="1" applyFill="1" applyBorder="1" applyAlignment="1">
      <alignment horizontal="right"/>
      <protection/>
    </xf>
    <xf numFmtId="177" fontId="8" fillId="0" borderId="13" xfId="15" applyNumberFormat="1" applyFont="1" applyBorder="1" applyAlignment="1">
      <alignment wrapText="1"/>
      <protection/>
    </xf>
    <xf numFmtId="177" fontId="8" fillId="0" borderId="13" xfId="15" applyNumberFormat="1" applyFont="1" applyBorder="1">
      <alignment/>
      <protection/>
    </xf>
    <xf numFmtId="177" fontId="1" fillId="35" borderId="15" xfId="43" applyNumberFormat="1" applyFont="1" applyFill="1" applyBorder="1" applyAlignment="1">
      <alignment horizontal="right"/>
      <protection/>
    </xf>
    <xf numFmtId="177" fontId="1" fillId="35" borderId="22" xfId="43" applyNumberFormat="1" applyFont="1" applyFill="1" applyBorder="1" applyAlignment="1">
      <alignment horizontal="right"/>
      <protection/>
    </xf>
    <xf numFmtId="177" fontId="8" fillId="32" borderId="16" xfId="43" applyNumberFormat="1" applyFont="1" applyFill="1" applyBorder="1" applyAlignment="1">
      <alignment horizontal="right"/>
      <protection/>
    </xf>
    <xf numFmtId="177" fontId="8" fillId="32" borderId="0" xfId="43" applyNumberFormat="1" applyFont="1" applyFill="1" applyBorder="1" applyAlignment="1">
      <alignment horizontal="right"/>
      <protection/>
    </xf>
    <xf numFmtId="177" fontId="1" fillId="32" borderId="0" xfId="15" applyNumberFormat="1" applyFont="1" applyFill="1">
      <alignment/>
      <protection/>
    </xf>
    <xf numFmtId="178" fontId="8" fillId="32" borderId="0" xfId="43" applyNumberFormat="1" applyFont="1" applyFill="1" applyBorder="1" applyAlignment="1">
      <alignment horizontal="right"/>
      <protection/>
    </xf>
    <xf numFmtId="186" fontId="8" fillId="32" borderId="0" xfId="43" applyNumberFormat="1" applyFont="1" applyFill="1" applyBorder="1" applyAlignment="1">
      <alignment horizontal="right"/>
      <protection/>
    </xf>
    <xf numFmtId="177" fontId="8" fillId="32" borderId="23" xfId="43" applyNumberFormat="1" applyFont="1" applyFill="1" applyBorder="1" applyAlignment="1">
      <alignment horizontal="right"/>
      <protection/>
    </xf>
    <xf numFmtId="177" fontId="8" fillId="32" borderId="10" xfId="43" applyNumberFormat="1" applyFont="1" applyFill="1" applyBorder="1" applyAlignment="1">
      <alignment horizontal="right"/>
      <protection/>
    </xf>
    <xf numFmtId="177" fontId="1" fillId="32" borderId="10" xfId="15" applyNumberFormat="1" applyFont="1" applyFill="1" applyBorder="1">
      <alignment/>
      <protection/>
    </xf>
    <xf numFmtId="177" fontId="4" fillId="33" borderId="16" xfId="43" applyNumberFormat="1" applyFont="1" applyFill="1" applyBorder="1" applyAlignment="1">
      <alignment horizontal="center" vertical="center" wrapText="1"/>
      <protection/>
    </xf>
    <xf numFmtId="177" fontId="4" fillId="33" borderId="13" xfId="43" applyNumberFormat="1" applyFont="1" applyFill="1" applyBorder="1" applyAlignment="1">
      <alignment horizontal="center" vertical="center" wrapText="1"/>
      <protection/>
    </xf>
    <xf numFmtId="177" fontId="4" fillId="33" borderId="14" xfId="43" applyNumberFormat="1" applyFont="1" applyFill="1" applyBorder="1" applyAlignment="1">
      <alignment horizontal="center" vertical="center" wrapText="1"/>
      <protection/>
    </xf>
    <xf numFmtId="177" fontId="0" fillId="33" borderId="18" xfId="15" applyNumberFormat="1" applyFont="1" applyFill="1" applyBorder="1" applyAlignment="1">
      <alignment horizontal="center" vertical="center" wrapText="1"/>
      <protection/>
    </xf>
    <xf numFmtId="177" fontId="0" fillId="33" borderId="24" xfId="15" applyNumberFormat="1" applyFont="1" applyFill="1" applyBorder="1" applyAlignment="1">
      <alignment horizontal="center" vertical="center" wrapText="1"/>
      <protection/>
    </xf>
    <xf numFmtId="177" fontId="0" fillId="33" borderId="12" xfId="15" applyNumberFormat="1" applyFont="1" applyFill="1" applyBorder="1" applyAlignment="1">
      <alignment horizontal="center" vertical="center" wrapText="1"/>
      <protection/>
    </xf>
    <xf numFmtId="177" fontId="0" fillId="33" borderId="18" xfId="15" applyNumberFormat="1" applyFont="1" applyFill="1" applyBorder="1" applyAlignment="1">
      <alignment horizontal="center" vertical="center"/>
      <protection/>
    </xf>
    <xf numFmtId="177" fontId="0" fillId="33" borderId="24" xfId="15" applyNumberFormat="1" applyFont="1" applyFill="1" applyBorder="1" applyAlignment="1">
      <alignment horizontal="center" vertical="center"/>
      <protection/>
    </xf>
    <xf numFmtId="177" fontId="3" fillId="33" borderId="11" xfId="43" applyNumberFormat="1" applyFont="1" applyFill="1" applyBorder="1" applyAlignment="1">
      <alignment horizontal="center"/>
      <protection/>
    </xf>
    <xf numFmtId="177" fontId="3" fillId="33" borderId="15" xfId="43" applyNumberFormat="1" applyFont="1" applyFill="1" applyBorder="1" applyAlignment="1">
      <alignment horizontal="center"/>
      <protection/>
    </xf>
    <xf numFmtId="0" fontId="4" fillId="0" borderId="20" xfId="15" applyFont="1" applyBorder="1" applyAlignment="1">
      <alignment horizontal="center"/>
      <protection/>
    </xf>
    <xf numFmtId="0" fontId="2" fillId="0" borderId="17" xfId="15" applyFont="1" applyBorder="1" applyAlignment="1">
      <alignment horizontal="center"/>
      <protection/>
    </xf>
    <xf numFmtId="0" fontId="4" fillId="0" borderId="16" xfId="15" applyFont="1" applyBorder="1" applyAlignment="1">
      <alignment horizontal="center" wrapText="1"/>
      <protection/>
    </xf>
    <xf numFmtId="0" fontId="4" fillId="0" borderId="13" xfId="15" applyFont="1" applyBorder="1" applyAlignment="1">
      <alignment horizontal="center"/>
      <protection/>
    </xf>
    <xf numFmtId="0" fontId="4" fillId="0" borderId="14" xfId="15" applyFont="1" applyBorder="1" applyAlignment="1">
      <alignment horizontal="center"/>
      <protection/>
    </xf>
    <xf numFmtId="177" fontId="4" fillId="33" borderId="22" xfId="43" applyNumberFormat="1" applyFont="1" applyFill="1" applyBorder="1" applyAlignment="1">
      <alignment horizontal="center" vertical="center"/>
      <protection/>
    </xf>
    <xf numFmtId="177" fontId="4" fillId="33" borderId="25" xfId="43" applyNumberFormat="1" applyFont="1" applyFill="1" applyBorder="1" applyAlignment="1">
      <alignment horizontal="center" vertical="center"/>
      <protection/>
    </xf>
    <xf numFmtId="177" fontId="4" fillId="33" borderId="11" xfId="43" applyNumberFormat="1" applyFont="1" applyFill="1" applyBorder="1" applyAlignment="1">
      <alignment horizontal="center" vertical="center"/>
      <protection/>
    </xf>
    <xf numFmtId="177" fontId="4" fillId="33" borderId="22" xfId="43" applyNumberFormat="1" applyFont="1" applyFill="1" applyBorder="1" applyAlignment="1">
      <alignment horizontal="center"/>
      <protection/>
    </xf>
    <xf numFmtId="177" fontId="4" fillId="33" borderId="25" xfId="43" applyNumberFormat="1" applyFont="1" applyFill="1" applyBorder="1" applyAlignment="1">
      <alignment horizontal="center"/>
      <protection/>
    </xf>
    <xf numFmtId="177" fontId="4" fillId="33" borderId="11" xfId="43" applyNumberFormat="1" applyFont="1" applyFill="1" applyBorder="1" applyAlignment="1">
      <alignment horizontal="center"/>
      <protection/>
    </xf>
    <xf numFmtId="177" fontId="4" fillId="33" borderId="16" xfId="15" applyNumberFormat="1" applyFont="1" applyFill="1" applyBorder="1" applyAlignment="1">
      <alignment horizontal="center" vertical="center" wrapText="1"/>
      <protection/>
    </xf>
    <xf numFmtId="177" fontId="4" fillId="33" borderId="13" xfId="15" applyNumberFormat="1" applyFont="1" applyFill="1" applyBorder="1" applyAlignment="1">
      <alignment horizontal="center" vertical="center" wrapText="1"/>
      <protection/>
    </xf>
    <xf numFmtId="177" fontId="4" fillId="33" borderId="14" xfId="15" applyNumberFormat="1" applyFont="1" applyFill="1" applyBorder="1" applyAlignment="1">
      <alignment horizontal="center" vertical="center" wrapText="1"/>
      <protection/>
    </xf>
    <xf numFmtId="177" fontId="4" fillId="33" borderId="22" xfId="15" applyNumberFormat="1" applyFont="1" applyFill="1" applyBorder="1" applyAlignment="1">
      <alignment horizontal="center" wrapText="1"/>
      <protection/>
    </xf>
    <xf numFmtId="177" fontId="4" fillId="33" borderId="25" xfId="15" applyNumberFormat="1" applyFont="1" applyFill="1" applyBorder="1" applyAlignment="1">
      <alignment horizontal="center" wrapText="1"/>
      <protection/>
    </xf>
    <xf numFmtId="177" fontId="4" fillId="33" borderId="11" xfId="15" applyNumberFormat="1" applyFont="1" applyFill="1" applyBorder="1" applyAlignment="1">
      <alignment horizontal="center" wrapText="1"/>
      <protection/>
    </xf>
    <xf numFmtId="177" fontId="4" fillId="33" borderId="26" xfId="43" applyNumberFormat="1" applyFont="1" applyFill="1" applyBorder="1" applyAlignment="1">
      <alignment horizontal="center" vertical="center" wrapText="1"/>
      <protection/>
    </xf>
    <xf numFmtId="177" fontId="4" fillId="33" borderId="21" xfId="43" applyNumberFormat="1" applyFont="1" applyFill="1" applyBorder="1" applyAlignment="1">
      <alignment horizontal="center" vertical="center" wrapText="1"/>
      <protection/>
    </xf>
    <xf numFmtId="177" fontId="4" fillId="33" borderId="23" xfId="43" applyNumberFormat="1" applyFont="1" applyFill="1" applyBorder="1" applyAlignment="1">
      <alignment horizontal="center" vertical="center" wrapText="1"/>
      <protection/>
    </xf>
    <xf numFmtId="187" fontId="5" fillId="34" borderId="0" xfId="15" applyNumberFormat="1" applyFont="1" applyFill="1" applyAlignment="1">
      <alignment horizontal="left" vertical="center"/>
      <protection/>
    </xf>
    <xf numFmtId="187" fontId="4" fillId="34" borderId="0" xfId="15" applyNumberFormat="1" applyFont="1" applyFill="1" applyAlignment="1">
      <alignment horizontal="left" vertical="center"/>
      <protection/>
    </xf>
    <xf numFmtId="187" fontId="4" fillId="34" borderId="10" xfId="15" applyNumberFormat="1" applyFont="1" applyFill="1" applyBorder="1" applyAlignment="1">
      <alignment horizontal="left" vertical="center"/>
      <protection/>
    </xf>
    <xf numFmtId="0" fontId="4" fillId="33" borderId="27" xfId="15" applyFont="1" applyFill="1" applyBorder="1" applyAlignment="1">
      <alignment horizontal="center" wrapText="1"/>
      <protection/>
    </xf>
    <xf numFmtId="0" fontId="2" fillId="0" borderId="28" xfId="15" applyFont="1" applyBorder="1">
      <alignment/>
      <protection/>
    </xf>
    <xf numFmtId="0" fontId="2" fillId="0" borderId="29" xfId="15" applyFont="1" applyBorder="1">
      <alignment/>
      <protection/>
    </xf>
    <xf numFmtId="0" fontId="2" fillId="0" borderId="30" xfId="15" applyFont="1" applyBorder="1">
      <alignment/>
      <protection/>
    </xf>
    <xf numFmtId="0" fontId="2" fillId="0" borderId="31" xfId="15" applyFont="1" applyBorder="1">
      <alignment/>
      <protection/>
    </xf>
    <xf numFmtId="0" fontId="2" fillId="0" borderId="32" xfId="15" applyFont="1" applyBorder="1">
      <alignment/>
      <protection/>
    </xf>
  </cellXfs>
  <cellStyles count="51">
    <cellStyle name="Normal" xfId="0"/>
    <cellStyle name="?鹎%U龡&amp;H?_x0008__x001C__x001C_?_x0007__x0001__x0001_" xfId="15"/>
    <cellStyle name="?鹎%U龡&amp;H?_x0008__x001C__x001C_?_x0007__x0001__x0001_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93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2" sqref="E12"/>
    </sheetView>
  </sheetViews>
  <sheetFormatPr defaultColWidth="9.00390625" defaultRowHeight="14.25"/>
  <cols>
    <col min="1" max="1" width="3.50390625" style="1" customWidth="1"/>
    <col min="2" max="2" width="27.00390625" style="1" customWidth="1"/>
    <col min="3" max="3" width="3.75390625" style="1" customWidth="1"/>
    <col min="4" max="5" width="8.75390625" style="1" customWidth="1"/>
    <col min="6" max="8" width="7.625" style="1" customWidth="1"/>
    <col min="9" max="9" width="8.75390625" style="1" customWidth="1"/>
    <col min="10" max="14" width="7.625" style="1" customWidth="1"/>
    <col min="15" max="15" width="9.00390625" style="1" customWidth="1"/>
    <col min="16" max="16" width="8.875" style="1" customWidth="1"/>
    <col min="17" max="17" width="8.75390625" style="1" customWidth="1"/>
    <col min="18" max="18" width="7.625" style="1" customWidth="1"/>
    <col min="19" max="19" width="8.75390625" style="1" customWidth="1"/>
    <col min="20" max="45" width="7.625" style="1" customWidth="1"/>
    <col min="46" max="46" width="8.625" style="1" customWidth="1"/>
    <col min="47" max="55" width="7.625" style="1" customWidth="1"/>
    <col min="56" max="56" width="8.625" style="1" customWidth="1"/>
    <col min="57" max="57" width="8.25390625" style="1" customWidth="1"/>
    <col min="58" max="58" width="7.625" style="1" customWidth="1"/>
    <col min="59" max="59" width="9.75390625" style="1" customWidth="1"/>
    <col min="60" max="16384" width="9.00390625" style="1" customWidth="1"/>
  </cols>
  <sheetData>
    <row r="1" spans="1:55" ht="15" customHeight="1">
      <c r="A1" s="81" t="s">
        <v>83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7" ht="15" customHeight="1">
      <c r="A2" s="82" t="s">
        <v>72</v>
      </c>
      <c r="B2" s="8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E2" s="22"/>
    </row>
    <row r="3" spans="1:59" s="4" customFormat="1" ht="15" customHeight="1" thickBot="1">
      <c r="A3" s="83" t="s">
        <v>82</v>
      </c>
      <c r="B3" s="83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1"/>
      <c r="BC3" s="20"/>
      <c r="BD3" s="5"/>
      <c r="BE3" s="5"/>
      <c r="BF3" s="24"/>
      <c r="BG3" s="6"/>
    </row>
    <row r="4" spans="1:59" s="6" customFormat="1" ht="15" customHeight="1" thickBot="1">
      <c r="A4" s="84" t="s">
        <v>73</v>
      </c>
      <c r="B4" s="85"/>
      <c r="C4" s="63" t="s">
        <v>74</v>
      </c>
      <c r="D4" s="69" t="s">
        <v>75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"/>
      <c r="AU4" s="69" t="s">
        <v>76</v>
      </c>
      <c r="AV4" s="70"/>
      <c r="AW4" s="70"/>
      <c r="AX4" s="70"/>
      <c r="AY4" s="70"/>
      <c r="AZ4" s="70"/>
      <c r="BA4" s="70"/>
      <c r="BB4" s="70"/>
      <c r="BC4" s="70"/>
      <c r="BD4" s="71"/>
      <c r="BE4" s="72" t="s">
        <v>77</v>
      </c>
      <c r="BF4" s="51" t="s">
        <v>0</v>
      </c>
      <c r="BG4" s="78" t="s">
        <v>78</v>
      </c>
    </row>
    <row r="5" spans="1:59" s="6" customFormat="1" ht="15" customHeight="1" thickBot="1">
      <c r="A5" s="86"/>
      <c r="B5" s="87"/>
      <c r="C5" s="64"/>
      <c r="D5" s="51" t="s">
        <v>19</v>
      </c>
      <c r="E5" s="51" t="s">
        <v>1</v>
      </c>
      <c r="F5" s="51" t="s">
        <v>2</v>
      </c>
      <c r="G5" s="51" t="s">
        <v>20</v>
      </c>
      <c r="H5" s="51" t="s">
        <v>3</v>
      </c>
      <c r="I5" s="51" t="s">
        <v>21</v>
      </c>
      <c r="J5" s="51" t="s">
        <v>22</v>
      </c>
      <c r="K5" s="51" t="s">
        <v>23</v>
      </c>
      <c r="L5" s="51" t="s">
        <v>24</v>
      </c>
      <c r="M5" s="51" t="s">
        <v>25</v>
      </c>
      <c r="N5" s="51" t="s">
        <v>26</v>
      </c>
      <c r="O5" s="51" t="s">
        <v>27</v>
      </c>
      <c r="P5" s="51" t="s">
        <v>28</v>
      </c>
      <c r="Q5" s="51" t="s">
        <v>29</v>
      </c>
      <c r="R5" s="51" t="s">
        <v>4</v>
      </c>
      <c r="S5" s="51" t="s">
        <v>30</v>
      </c>
      <c r="T5" s="51" t="s">
        <v>31</v>
      </c>
      <c r="U5" s="51" t="s">
        <v>32</v>
      </c>
      <c r="V5" s="51" t="s">
        <v>33</v>
      </c>
      <c r="W5" s="51" t="s">
        <v>34</v>
      </c>
      <c r="X5" s="51" t="s">
        <v>5</v>
      </c>
      <c r="Y5" s="51" t="s">
        <v>6</v>
      </c>
      <c r="Z5" s="51" t="s">
        <v>35</v>
      </c>
      <c r="AA5" s="51" t="s">
        <v>7</v>
      </c>
      <c r="AB5" s="51" t="s">
        <v>8</v>
      </c>
      <c r="AC5" s="51" t="s">
        <v>36</v>
      </c>
      <c r="AD5" s="51" t="s">
        <v>37</v>
      </c>
      <c r="AE5" s="51" t="s">
        <v>9</v>
      </c>
      <c r="AF5" s="51" t="s">
        <v>38</v>
      </c>
      <c r="AG5" s="51" t="s">
        <v>39</v>
      </c>
      <c r="AH5" s="51" t="s">
        <v>40</v>
      </c>
      <c r="AI5" s="51" t="s">
        <v>41</v>
      </c>
      <c r="AJ5" s="51" t="s">
        <v>10</v>
      </c>
      <c r="AK5" s="51" t="s">
        <v>42</v>
      </c>
      <c r="AL5" s="51" t="s">
        <v>11</v>
      </c>
      <c r="AM5" s="51" t="s">
        <v>43</v>
      </c>
      <c r="AN5" s="51" t="s">
        <v>44</v>
      </c>
      <c r="AO5" s="51" t="s">
        <v>45</v>
      </c>
      <c r="AP5" s="51" t="s">
        <v>46</v>
      </c>
      <c r="AQ5" s="51" t="s">
        <v>47</v>
      </c>
      <c r="AR5" s="51" t="s">
        <v>48</v>
      </c>
      <c r="AS5" s="51" t="s">
        <v>12</v>
      </c>
      <c r="AT5" s="72" t="s">
        <v>49</v>
      </c>
      <c r="AU5" s="66" t="s">
        <v>50</v>
      </c>
      <c r="AV5" s="67"/>
      <c r="AW5" s="67"/>
      <c r="AX5" s="67"/>
      <c r="AY5" s="68"/>
      <c r="AZ5" s="69" t="s">
        <v>51</v>
      </c>
      <c r="BA5" s="70"/>
      <c r="BB5" s="71"/>
      <c r="BC5" s="8"/>
      <c r="BD5" s="72" t="s">
        <v>52</v>
      </c>
      <c r="BE5" s="73"/>
      <c r="BF5" s="52"/>
      <c r="BG5" s="79"/>
    </row>
    <row r="6" spans="1:59" s="6" customFormat="1" ht="15" customHeight="1" thickBot="1">
      <c r="A6" s="86"/>
      <c r="B6" s="87"/>
      <c r="C6" s="64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73"/>
      <c r="AU6" s="75" t="s">
        <v>53</v>
      </c>
      <c r="AV6" s="76"/>
      <c r="AW6" s="77"/>
      <c r="AX6" s="72" t="s">
        <v>54</v>
      </c>
      <c r="AY6" s="72" t="s">
        <v>55</v>
      </c>
      <c r="AZ6" s="72" t="s">
        <v>56</v>
      </c>
      <c r="BA6" s="72" t="s">
        <v>57</v>
      </c>
      <c r="BB6" s="72" t="s">
        <v>55</v>
      </c>
      <c r="BC6" s="9" t="s">
        <v>58</v>
      </c>
      <c r="BD6" s="73"/>
      <c r="BE6" s="73"/>
      <c r="BF6" s="52"/>
      <c r="BG6" s="79"/>
    </row>
    <row r="7" spans="1:59" s="6" customFormat="1" ht="18" customHeight="1" thickBot="1">
      <c r="A7" s="88"/>
      <c r="B7" s="89"/>
      <c r="C7" s="65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74"/>
      <c r="AU7" s="23" t="s">
        <v>59</v>
      </c>
      <c r="AV7" s="23" t="s">
        <v>60</v>
      </c>
      <c r="AW7" s="23" t="s">
        <v>61</v>
      </c>
      <c r="AX7" s="74"/>
      <c r="AY7" s="74"/>
      <c r="AZ7" s="74"/>
      <c r="BA7" s="74"/>
      <c r="BB7" s="74"/>
      <c r="BC7" s="10"/>
      <c r="BD7" s="74"/>
      <c r="BE7" s="74"/>
      <c r="BF7" s="53"/>
      <c r="BG7" s="80"/>
    </row>
    <row r="8" spans="1:59" s="6" customFormat="1" ht="15" customHeight="1">
      <c r="A8" s="61" t="s">
        <v>62</v>
      </c>
      <c r="B8" s="62"/>
      <c r="C8" s="16" t="s">
        <v>63</v>
      </c>
      <c r="D8" s="27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  <c r="R8" s="16">
        <v>15</v>
      </c>
      <c r="S8" s="16">
        <v>16</v>
      </c>
      <c r="T8" s="16">
        <v>17</v>
      </c>
      <c r="U8" s="16">
        <v>18</v>
      </c>
      <c r="V8" s="16">
        <v>19</v>
      </c>
      <c r="W8" s="16">
        <v>20</v>
      </c>
      <c r="X8" s="16">
        <v>21</v>
      </c>
      <c r="Y8" s="16">
        <v>22</v>
      </c>
      <c r="Z8" s="16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16">
        <v>53</v>
      </c>
      <c r="BE8" s="16">
        <v>54</v>
      </c>
      <c r="BF8" s="16">
        <v>55</v>
      </c>
      <c r="BG8" s="28">
        <v>56</v>
      </c>
    </row>
    <row r="9" spans="1:59" s="4" customFormat="1" ht="15" customHeight="1">
      <c r="A9" s="54" t="s">
        <v>64</v>
      </c>
      <c r="B9" s="11" t="s">
        <v>19</v>
      </c>
      <c r="C9" s="17">
        <v>1</v>
      </c>
      <c r="D9" s="29">
        <v>12119866.857367203</v>
      </c>
      <c r="E9" s="29">
        <v>97439.32500310203</v>
      </c>
      <c r="F9" s="29">
        <v>108.78697049055278</v>
      </c>
      <c r="G9" s="29">
        <v>5900.419037701857</v>
      </c>
      <c r="H9" s="29">
        <v>736.2289521844784</v>
      </c>
      <c r="I9" s="29">
        <v>14682234.305144316</v>
      </c>
      <c r="J9" s="29">
        <v>1501206.8277579974</v>
      </c>
      <c r="K9" s="29">
        <v>328400.38629545685</v>
      </c>
      <c r="L9" s="29">
        <v>838503.5796208305</v>
      </c>
      <c r="M9" s="29">
        <v>466104.4581245782</v>
      </c>
      <c r="N9" s="29">
        <v>672.9849782657858</v>
      </c>
      <c r="O9" s="29">
        <v>855658.6867117243</v>
      </c>
      <c r="P9" s="29">
        <v>14796.825658594656</v>
      </c>
      <c r="Q9" s="29">
        <v>598.9284784573273</v>
      </c>
      <c r="R9" s="29">
        <v>0</v>
      </c>
      <c r="S9" s="29">
        <v>15653.589105993242</v>
      </c>
      <c r="T9" s="29">
        <v>228.99578745445007</v>
      </c>
      <c r="U9" s="29">
        <v>0</v>
      </c>
      <c r="V9" s="29">
        <v>0</v>
      </c>
      <c r="W9" s="29">
        <v>0</v>
      </c>
      <c r="X9" s="29">
        <v>11612.359051868325</v>
      </c>
      <c r="Y9" s="29">
        <v>668.1581927482833</v>
      </c>
      <c r="Z9" s="29">
        <v>0</v>
      </c>
      <c r="AA9" s="29">
        <v>2218.6904517452126</v>
      </c>
      <c r="AB9" s="29">
        <v>0</v>
      </c>
      <c r="AC9" s="29">
        <v>42367.71348002246</v>
      </c>
      <c r="AD9" s="29">
        <v>20351.946026699028</v>
      </c>
      <c r="AE9" s="29">
        <v>0</v>
      </c>
      <c r="AF9" s="29">
        <v>0</v>
      </c>
      <c r="AG9" s="29">
        <v>61671.9558360604</v>
      </c>
      <c r="AH9" s="29">
        <v>1108437.7740837173</v>
      </c>
      <c r="AI9" s="29">
        <v>0</v>
      </c>
      <c r="AJ9" s="29">
        <v>818.4306982439491</v>
      </c>
      <c r="AK9" s="29">
        <v>1121.6007200478107</v>
      </c>
      <c r="AL9" s="29">
        <v>0</v>
      </c>
      <c r="AM9" s="29">
        <v>12911.720222349068</v>
      </c>
      <c r="AN9" s="29">
        <v>0</v>
      </c>
      <c r="AO9" s="29">
        <v>130460.11241004783</v>
      </c>
      <c r="AP9" s="29">
        <v>0</v>
      </c>
      <c r="AQ9" s="29">
        <v>0</v>
      </c>
      <c r="AR9" s="29">
        <v>0</v>
      </c>
      <c r="AS9" s="29">
        <v>10753.450706209462</v>
      </c>
      <c r="AT9" s="30">
        <f>SUM(D9:AS9)</f>
        <v>32331505.09687411</v>
      </c>
      <c r="AU9" s="31">
        <v>2933441.643861045</v>
      </c>
      <c r="AV9" s="31">
        <v>5443761.936068771</v>
      </c>
      <c r="AW9" s="30">
        <f aca="true" t="shared" si="0" ref="AW9:AW50">AU9+AV9</f>
        <v>8377203.579929817</v>
      </c>
      <c r="AX9" s="31">
        <v>248051.9885310347</v>
      </c>
      <c r="AY9" s="30">
        <f>AW9+AX9</f>
        <v>8625255.568460852</v>
      </c>
      <c r="AZ9" s="32">
        <v>1170325.9050896447</v>
      </c>
      <c r="BA9" s="32">
        <v>1603900</v>
      </c>
      <c r="BB9" s="30">
        <f aca="true" t="shared" si="1" ref="BB9:BB50">AZ9+BA9</f>
        <v>2774225.9050896447</v>
      </c>
      <c r="BC9" s="33">
        <v>8913440.136372084</v>
      </c>
      <c r="BD9" s="30">
        <f aca="true" t="shared" si="2" ref="BD9:BD50">AY9+BB9+BC9</f>
        <v>20312921.60992258</v>
      </c>
      <c r="BE9" s="33">
        <v>199668.02229867782</v>
      </c>
      <c r="BF9" s="34">
        <v>57741.315501936624</v>
      </c>
      <c r="BG9" s="35">
        <f>AT9+BD9-BE9+BF9</f>
        <v>52502499.99999995</v>
      </c>
    </row>
    <row r="10" spans="1:59" s="4" customFormat="1" ht="15" customHeight="1">
      <c r="A10" s="54"/>
      <c r="B10" s="11" t="s">
        <v>1</v>
      </c>
      <c r="C10" s="17">
        <v>2</v>
      </c>
      <c r="D10" s="29">
        <v>743273.1375944312</v>
      </c>
      <c r="E10" s="29">
        <v>1312857.3554076387</v>
      </c>
      <c r="F10" s="29">
        <v>14476.38148939434</v>
      </c>
      <c r="G10" s="29">
        <v>20224.182616251033</v>
      </c>
      <c r="H10" s="29">
        <v>21211.571896712205</v>
      </c>
      <c r="I10" s="29">
        <v>166414.08898874914</v>
      </c>
      <c r="J10" s="29">
        <v>32696.98300260104</v>
      </c>
      <c r="K10" s="29">
        <v>6424.605614015342</v>
      </c>
      <c r="L10" s="29">
        <v>29860.216714393184</v>
      </c>
      <c r="M10" s="29">
        <v>185160.34640176888</v>
      </c>
      <c r="N10" s="29">
        <v>730300.22097503</v>
      </c>
      <c r="O10" s="29">
        <v>316191.25837694673</v>
      </c>
      <c r="P10" s="29">
        <v>1142187.4804787238</v>
      </c>
      <c r="Q10" s="29">
        <v>523785.61141173536</v>
      </c>
      <c r="R10" s="29">
        <v>9298.071645483327</v>
      </c>
      <c r="S10" s="29">
        <v>74265.6048440125</v>
      </c>
      <c r="T10" s="29">
        <v>43412.97028147001</v>
      </c>
      <c r="U10" s="29">
        <v>32477.734110715246</v>
      </c>
      <c r="V10" s="29">
        <v>12277.25983096364</v>
      </c>
      <c r="W10" s="29">
        <v>34879.36152513247</v>
      </c>
      <c r="X10" s="29">
        <v>11576.097831112713</v>
      </c>
      <c r="Y10" s="29">
        <v>715.5751851772807</v>
      </c>
      <c r="Z10" s="29">
        <v>4761414.558667705</v>
      </c>
      <c r="AA10" s="29">
        <v>29483.70737013249</v>
      </c>
      <c r="AB10" s="29">
        <v>0</v>
      </c>
      <c r="AC10" s="29">
        <v>43221.26282776384</v>
      </c>
      <c r="AD10" s="29">
        <v>17133.6339602029</v>
      </c>
      <c r="AE10" s="29">
        <v>945.1248088374832</v>
      </c>
      <c r="AF10" s="29">
        <v>0</v>
      </c>
      <c r="AG10" s="29">
        <v>10643.313448396259</v>
      </c>
      <c r="AH10" s="29">
        <v>16936.72917069013</v>
      </c>
      <c r="AI10" s="29">
        <v>0</v>
      </c>
      <c r="AJ10" s="29">
        <v>0</v>
      </c>
      <c r="AK10" s="29">
        <v>2034.5658494410382</v>
      </c>
      <c r="AL10" s="29">
        <v>0</v>
      </c>
      <c r="AM10" s="29">
        <v>17928.700742573685</v>
      </c>
      <c r="AN10" s="29">
        <v>440.9792319711123</v>
      </c>
      <c r="AO10" s="29">
        <v>15246.943100968927</v>
      </c>
      <c r="AP10" s="29">
        <v>0</v>
      </c>
      <c r="AQ10" s="29">
        <v>0</v>
      </c>
      <c r="AR10" s="29">
        <v>0</v>
      </c>
      <c r="AS10" s="29">
        <v>0</v>
      </c>
      <c r="AT10" s="30">
        <f aca="true" t="shared" si="3" ref="AT10:AT50">SUM(D10:AS10)</f>
        <v>10379395.635401133</v>
      </c>
      <c r="AU10" s="32">
        <v>175159.83734636428</v>
      </c>
      <c r="AV10" s="32">
        <v>81993.3693716149</v>
      </c>
      <c r="AW10" s="30">
        <f t="shared" si="0"/>
        <v>257153.20671797916</v>
      </c>
      <c r="AX10" s="31">
        <v>0</v>
      </c>
      <c r="AY10" s="30">
        <f aca="true" t="shared" si="4" ref="AY10:AY50">AW10+AX10</f>
        <v>257153.20671797916</v>
      </c>
      <c r="AZ10" s="32">
        <v>0</v>
      </c>
      <c r="BA10" s="32">
        <v>179372.2345225293</v>
      </c>
      <c r="BB10" s="30">
        <f t="shared" si="1"/>
        <v>179372.2345225293</v>
      </c>
      <c r="BC10" s="33">
        <v>2128884.3024350516</v>
      </c>
      <c r="BD10" s="30">
        <f t="shared" si="2"/>
        <v>2565409.74367556</v>
      </c>
      <c r="BE10" s="33">
        <v>873131.0319992629</v>
      </c>
      <c r="BF10" s="34">
        <v>46117.4860055111</v>
      </c>
      <c r="BG10" s="35">
        <f aca="true" t="shared" si="5" ref="BG10:BG51">AT10+BD10-BE10+BF10</f>
        <v>12117791.833082942</v>
      </c>
    </row>
    <row r="11" spans="1:59" s="4" customFormat="1" ht="15" customHeight="1">
      <c r="A11" s="54"/>
      <c r="B11" s="11" t="s">
        <v>2</v>
      </c>
      <c r="C11" s="17">
        <v>3</v>
      </c>
      <c r="D11" s="29">
        <v>2172.609253395651</v>
      </c>
      <c r="E11" s="29">
        <v>17509.893451818873</v>
      </c>
      <c r="F11" s="29">
        <v>129241.079113043</v>
      </c>
      <c r="G11" s="29">
        <v>84717.5487234527</v>
      </c>
      <c r="H11" s="29">
        <v>38830.392935534044</v>
      </c>
      <c r="I11" s="29">
        <v>31309.18276668293</v>
      </c>
      <c r="J11" s="29">
        <v>10941.719589314956</v>
      </c>
      <c r="K11" s="29">
        <v>3438.542494721182</v>
      </c>
      <c r="L11" s="29">
        <v>2789.018946466889</v>
      </c>
      <c r="M11" s="29">
        <v>28023.438955589703</v>
      </c>
      <c r="N11" s="29">
        <v>1329002.8718315484</v>
      </c>
      <c r="O11" s="29">
        <v>2433016.908493605</v>
      </c>
      <c r="P11" s="29">
        <v>179656.71948320683</v>
      </c>
      <c r="Q11" s="29">
        <v>198741.0272139713</v>
      </c>
      <c r="R11" s="29">
        <v>28694.08868995358</v>
      </c>
      <c r="S11" s="29">
        <v>176067.93313267513</v>
      </c>
      <c r="T11" s="29">
        <v>69481.86323483863</v>
      </c>
      <c r="U11" s="29">
        <v>44164.95892362629</v>
      </c>
      <c r="V11" s="29">
        <v>3702.2842112333306</v>
      </c>
      <c r="W11" s="29">
        <v>104.0256117323843</v>
      </c>
      <c r="X11" s="29">
        <v>2049.0498733549484</v>
      </c>
      <c r="Y11" s="29">
        <v>0</v>
      </c>
      <c r="Z11" s="29">
        <v>178899.11022358126</v>
      </c>
      <c r="AA11" s="29">
        <v>394440.8874747229</v>
      </c>
      <c r="AB11" s="29">
        <v>0</v>
      </c>
      <c r="AC11" s="29">
        <v>0</v>
      </c>
      <c r="AD11" s="29">
        <v>144945.1864595247</v>
      </c>
      <c r="AE11" s="29">
        <v>0</v>
      </c>
      <c r="AF11" s="29">
        <v>0</v>
      </c>
      <c r="AG11" s="29">
        <v>0</v>
      </c>
      <c r="AH11" s="29">
        <v>28193.72641959669</v>
      </c>
      <c r="AI11" s="29">
        <v>0</v>
      </c>
      <c r="AJ11" s="29">
        <v>0</v>
      </c>
      <c r="AK11" s="29">
        <v>42.38798727371045</v>
      </c>
      <c r="AL11" s="29">
        <v>0</v>
      </c>
      <c r="AM11" s="29">
        <v>640.2084934760633</v>
      </c>
      <c r="AN11" s="29">
        <v>0</v>
      </c>
      <c r="AO11" s="29">
        <v>26284.84379970498</v>
      </c>
      <c r="AP11" s="29">
        <v>0</v>
      </c>
      <c r="AQ11" s="29">
        <v>0</v>
      </c>
      <c r="AR11" s="29">
        <v>0</v>
      </c>
      <c r="AS11" s="29">
        <v>3425.4117765877795</v>
      </c>
      <c r="AT11" s="30">
        <f t="shared" si="3"/>
        <v>5590526.919564233</v>
      </c>
      <c r="AU11" s="32">
        <v>51753.98809471747</v>
      </c>
      <c r="AV11" s="32">
        <v>181697.37049851997</v>
      </c>
      <c r="AW11" s="30">
        <f t="shared" si="0"/>
        <v>233451.35859323744</v>
      </c>
      <c r="AX11" s="31">
        <v>0</v>
      </c>
      <c r="AY11" s="30">
        <f t="shared" si="4"/>
        <v>233451.35859323744</v>
      </c>
      <c r="AZ11" s="32">
        <v>0</v>
      </c>
      <c r="BA11" s="32">
        <v>27078.73355156676</v>
      </c>
      <c r="BB11" s="30">
        <f t="shared" si="1"/>
        <v>27078.73355156676</v>
      </c>
      <c r="BC11" s="33">
        <v>512908.7516474048</v>
      </c>
      <c r="BD11" s="30">
        <f t="shared" si="2"/>
        <v>773438.8437922089</v>
      </c>
      <c r="BE11" s="33">
        <v>763068.045295813</v>
      </c>
      <c r="BF11" s="34">
        <v>-3265.2488654972985</v>
      </c>
      <c r="BG11" s="35">
        <f t="shared" si="5"/>
        <v>5597632.469195131</v>
      </c>
    </row>
    <row r="12" spans="1:59" s="4" customFormat="1" ht="15" customHeight="1">
      <c r="A12" s="54"/>
      <c r="B12" s="11" t="s">
        <v>20</v>
      </c>
      <c r="C12" s="17">
        <v>4</v>
      </c>
      <c r="D12" s="29">
        <v>0</v>
      </c>
      <c r="E12" s="29">
        <v>0</v>
      </c>
      <c r="F12" s="29">
        <v>0</v>
      </c>
      <c r="G12" s="29">
        <v>538282.276896777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673.3829812380268</v>
      </c>
      <c r="N12" s="29">
        <v>0</v>
      </c>
      <c r="O12" s="29">
        <v>140523.97961734285</v>
      </c>
      <c r="P12" s="29">
        <v>30710.59546872445</v>
      </c>
      <c r="Q12" s="29">
        <v>3737779.0864617336</v>
      </c>
      <c r="R12" s="29">
        <v>0</v>
      </c>
      <c r="S12" s="29">
        <v>5241.159917829103</v>
      </c>
      <c r="T12" s="29">
        <v>56365.492666638456</v>
      </c>
      <c r="U12" s="29">
        <v>104092.49648596227</v>
      </c>
      <c r="V12" s="29">
        <v>23610.619230736233</v>
      </c>
      <c r="W12" s="29">
        <v>7.457954081837932</v>
      </c>
      <c r="X12" s="29">
        <v>1685.8360021328815</v>
      </c>
      <c r="Y12" s="29">
        <v>411.41213679649104</v>
      </c>
      <c r="Z12" s="29">
        <v>109240.1088586466</v>
      </c>
      <c r="AA12" s="29">
        <v>48421.402249590035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2398.79599742901</v>
      </c>
      <c r="AN12" s="29">
        <v>428.1487428791756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30">
        <f t="shared" si="3"/>
        <v>4799872.251668539</v>
      </c>
      <c r="AU12" s="32">
        <v>0</v>
      </c>
      <c r="AV12" s="32">
        <v>0</v>
      </c>
      <c r="AW12" s="30">
        <f t="shared" si="0"/>
        <v>0</v>
      </c>
      <c r="AX12" s="31">
        <v>0</v>
      </c>
      <c r="AY12" s="30">
        <f t="shared" si="4"/>
        <v>0</v>
      </c>
      <c r="AZ12" s="32">
        <v>0</v>
      </c>
      <c r="BA12" s="32">
        <v>1217389.33870539</v>
      </c>
      <c r="BB12" s="30">
        <f t="shared" si="1"/>
        <v>1217389.33870539</v>
      </c>
      <c r="BC12" s="33">
        <v>185771.6977143021</v>
      </c>
      <c r="BD12" s="30">
        <f t="shared" si="2"/>
        <v>1403161.036419692</v>
      </c>
      <c r="BE12" s="33">
        <v>1432366.4848849806</v>
      </c>
      <c r="BF12" s="34">
        <v>-8570.998422665522</v>
      </c>
      <c r="BG12" s="35">
        <f t="shared" si="5"/>
        <v>4762095.804780584</v>
      </c>
    </row>
    <row r="13" spans="1:59" s="4" customFormat="1" ht="15" customHeight="1">
      <c r="A13" s="54"/>
      <c r="B13" s="11" t="s">
        <v>3</v>
      </c>
      <c r="C13" s="17">
        <v>5</v>
      </c>
      <c r="D13" s="29">
        <v>0</v>
      </c>
      <c r="E13" s="29">
        <v>8275.093236403836</v>
      </c>
      <c r="F13" s="29">
        <v>2985.023298602811</v>
      </c>
      <c r="G13" s="29">
        <v>676.2533282099341</v>
      </c>
      <c r="H13" s="29">
        <v>202202.10145867898</v>
      </c>
      <c r="I13" s="29">
        <v>15838.947151624388</v>
      </c>
      <c r="J13" s="29">
        <v>17.27432589722959</v>
      </c>
      <c r="K13" s="29">
        <v>7.58853449455938</v>
      </c>
      <c r="L13" s="29">
        <v>83.20100452567613</v>
      </c>
      <c r="M13" s="29">
        <v>5817.3167729914685</v>
      </c>
      <c r="N13" s="29">
        <v>848.1945676880142</v>
      </c>
      <c r="O13" s="29">
        <v>384351.730455313</v>
      </c>
      <c r="P13" s="29">
        <v>1220368.2468313414</v>
      </c>
      <c r="Q13" s="29">
        <v>112159.63628596324</v>
      </c>
      <c r="R13" s="29">
        <v>83.42126640358678</v>
      </c>
      <c r="S13" s="29">
        <v>15785.575994605597</v>
      </c>
      <c r="T13" s="29">
        <v>24930.073976130425</v>
      </c>
      <c r="U13" s="29">
        <v>270.13737541072544</v>
      </c>
      <c r="V13" s="29">
        <v>528.4289947492106</v>
      </c>
      <c r="W13" s="29">
        <v>7.962011413840085</v>
      </c>
      <c r="X13" s="29">
        <v>1197.5084879818542</v>
      </c>
      <c r="Y13" s="29">
        <v>537.0318402479</v>
      </c>
      <c r="Z13" s="29">
        <v>590.6562943017635</v>
      </c>
      <c r="AA13" s="29">
        <v>3.592650082926931</v>
      </c>
      <c r="AB13" s="29">
        <v>47.70906286832417</v>
      </c>
      <c r="AC13" s="29">
        <v>3367632.1052304828</v>
      </c>
      <c r="AD13" s="29">
        <v>2200.941326690214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205.32582156762214</v>
      </c>
      <c r="AM13" s="29">
        <v>901.1590593067688</v>
      </c>
      <c r="AN13" s="29">
        <v>41.90233897764721</v>
      </c>
      <c r="AO13" s="29">
        <v>626.0070773633507</v>
      </c>
      <c r="AP13" s="29">
        <v>1709.9143667202284</v>
      </c>
      <c r="AQ13" s="29">
        <v>356.40786793809815</v>
      </c>
      <c r="AR13" s="29">
        <v>606.4569452594346</v>
      </c>
      <c r="AS13" s="29">
        <v>1411.2238091723239</v>
      </c>
      <c r="AT13" s="30">
        <f t="shared" si="3"/>
        <v>5373304.149049409</v>
      </c>
      <c r="AU13" s="32">
        <v>0</v>
      </c>
      <c r="AV13" s="32">
        <v>226788.68908829018</v>
      </c>
      <c r="AW13" s="30">
        <f t="shared" si="0"/>
        <v>226788.68908829018</v>
      </c>
      <c r="AX13" s="31">
        <v>0</v>
      </c>
      <c r="AY13" s="30">
        <f t="shared" si="4"/>
        <v>226788.68908829018</v>
      </c>
      <c r="AZ13" s="32">
        <v>0</v>
      </c>
      <c r="BA13" s="32">
        <v>61741.0411608932</v>
      </c>
      <c r="BB13" s="30">
        <f t="shared" si="1"/>
        <v>61741.0411608932</v>
      </c>
      <c r="BC13" s="33">
        <v>21063.96</v>
      </c>
      <c r="BD13" s="30">
        <f t="shared" si="2"/>
        <v>309593.6902491834</v>
      </c>
      <c r="BE13" s="33">
        <v>3244825.31551945</v>
      </c>
      <c r="BF13" s="34">
        <v>-6456.404612625949</v>
      </c>
      <c r="BG13" s="35">
        <f t="shared" si="5"/>
        <v>2431616.119166516</v>
      </c>
    </row>
    <row r="14" spans="1:59" s="4" customFormat="1" ht="15" customHeight="1">
      <c r="A14" s="54"/>
      <c r="B14" s="11" t="s">
        <v>21</v>
      </c>
      <c r="C14" s="17">
        <v>6</v>
      </c>
      <c r="D14" s="29">
        <v>7092122.503942486</v>
      </c>
      <c r="E14" s="29">
        <v>35318.35439502479</v>
      </c>
      <c r="F14" s="29">
        <v>15764.12827278386</v>
      </c>
      <c r="G14" s="29">
        <v>16106.37086014012</v>
      </c>
      <c r="H14" s="29">
        <v>10097.397133195456</v>
      </c>
      <c r="I14" s="29">
        <v>6673673.58134552</v>
      </c>
      <c r="J14" s="29">
        <v>1690.2972315421255</v>
      </c>
      <c r="K14" s="29">
        <v>543661.456503394</v>
      </c>
      <c r="L14" s="29">
        <v>292.27010105625345</v>
      </c>
      <c r="M14" s="29">
        <v>32119.296955172154</v>
      </c>
      <c r="N14" s="29">
        <v>22.493648523313073</v>
      </c>
      <c r="O14" s="29">
        <v>608346.4638102696</v>
      </c>
      <c r="P14" s="29">
        <v>84120.24736398183</v>
      </c>
      <c r="Q14" s="29">
        <v>1020.3429912044542</v>
      </c>
      <c r="R14" s="29">
        <v>0</v>
      </c>
      <c r="S14" s="29">
        <v>4351.7009564760765</v>
      </c>
      <c r="T14" s="29">
        <v>1153.4709291662093</v>
      </c>
      <c r="U14" s="29">
        <v>8276.0534809191</v>
      </c>
      <c r="V14" s="29">
        <v>5186.688623896387</v>
      </c>
      <c r="W14" s="29">
        <v>3510.6687935690816</v>
      </c>
      <c r="X14" s="29">
        <v>4666.803089203854</v>
      </c>
      <c r="Y14" s="29">
        <v>345.66333065570393</v>
      </c>
      <c r="Z14" s="29">
        <v>7782.363334772019</v>
      </c>
      <c r="AA14" s="29">
        <v>0</v>
      </c>
      <c r="AB14" s="29">
        <v>0</v>
      </c>
      <c r="AC14" s="29">
        <v>0</v>
      </c>
      <c r="AD14" s="29">
        <v>19507.179383629053</v>
      </c>
      <c r="AE14" s="29">
        <v>2528.199712597997</v>
      </c>
      <c r="AF14" s="29">
        <v>0</v>
      </c>
      <c r="AG14" s="29">
        <v>150646.25151650046</v>
      </c>
      <c r="AH14" s="29">
        <v>2643348.6491879355</v>
      </c>
      <c r="AI14" s="29">
        <v>0</v>
      </c>
      <c r="AJ14" s="29">
        <v>42293.53272622732</v>
      </c>
      <c r="AK14" s="29">
        <v>362.1770675915085</v>
      </c>
      <c r="AL14" s="29">
        <v>0</v>
      </c>
      <c r="AM14" s="29">
        <v>12254.767398517957</v>
      </c>
      <c r="AN14" s="29">
        <v>0</v>
      </c>
      <c r="AO14" s="29">
        <v>245750.08681358956</v>
      </c>
      <c r="AP14" s="29">
        <v>0</v>
      </c>
      <c r="AQ14" s="29">
        <v>0</v>
      </c>
      <c r="AR14" s="29">
        <v>335721.1483840896</v>
      </c>
      <c r="AS14" s="29">
        <v>323360.58989191824</v>
      </c>
      <c r="AT14" s="30">
        <f t="shared" si="3"/>
        <v>18925401.199175548</v>
      </c>
      <c r="AU14" s="32">
        <v>6385980.940276923</v>
      </c>
      <c r="AV14" s="32">
        <v>8530818.347438157</v>
      </c>
      <c r="AW14" s="30">
        <f t="shared" si="0"/>
        <v>14916799.28771508</v>
      </c>
      <c r="AX14" s="31">
        <v>0</v>
      </c>
      <c r="AY14" s="30">
        <f t="shared" si="4"/>
        <v>14916799.28771508</v>
      </c>
      <c r="AZ14" s="32">
        <v>0</v>
      </c>
      <c r="BA14" s="32">
        <v>4061316.5972378966</v>
      </c>
      <c r="BB14" s="30">
        <f t="shared" si="1"/>
        <v>4061316.5972378966</v>
      </c>
      <c r="BC14" s="33">
        <v>4683486.525383595</v>
      </c>
      <c r="BD14" s="30">
        <f t="shared" si="2"/>
        <v>23661602.410336573</v>
      </c>
      <c r="BE14" s="33">
        <v>177381.13937507552</v>
      </c>
      <c r="BF14" s="34">
        <v>77562.3693379164</v>
      </c>
      <c r="BG14" s="35">
        <f t="shared" si="5"/>
        <v>42487184.83947496</v>
      </c>
    </row>
    <row r="15" spans="1:59" s="4" customFormat="1" ht="15" customHeight="1">
      <c r="A15" s="54"/>
      <c r="B15" s="11" t="s">
        <v>22</v>
      </c>
      <c r="C15" s="17">
        <v>7</v>
      </c>
      <c r="D15" s="29">
        <v>6952.948413901426</v>
      </c>
      <c r="E15" s="29">
        <v>25030.81383016492</v>
      </c>
      <c r="F15" s="29">
        <v>6093.925055360707</v>
      </c>
      <c r="G15" s="29">
        <v>1821.6719162519012</v>
      </c>
      <c r="H15" s="29">
        <v>3498.191249879165</v>
      </c>
      <c r="I15" s="29">
        <v>20706.183228501053</v>
      </c>
      <c r="J15" s="29">
        <v>1765174.2632094482</v>
      </c>
      <c r="K15" s="29">
        <v>771986.6933964533</v>
      </c>
      <c r="L15" s="29">
        <v>51984.87033863266</v>
      </c>
      <c r="M15" s="29">
        <v>118859.75222247225</v>
      </c>
      <c r="N15" s="29">
        <v>566.026733517708</v>
      </c>
      <c r="O15" s="29">
        <v>226493.31319689835</v>
      </c>
      <c r="P15" s="29">
        <v>72814.04393724073</v>
      </c>
      <c r="Q15" s="29">
        <v>2986.916780403612</v>
      </c>
      <c r="R15" s="29">
        <v>220.07437275309067</v>
      </c>
      <c r="S15" s="29">
        <v>30943.012190309593</v>
      </c>
      <c r="T15" s="29">
        <v>7448.040610526019</v>
      </c>
      <c r="U15" s="29">
        <v>17580.354190175454</v>
      </c>
      <c r="V15" s="29">
        <v>187992.90414175377</v>
      </c>
      <c r="W15" s="29">
        <v>914.4050791663336</v>
      </c>
      <c r="X15" s="29">
        <v>40164.888764477415</v>
      </c>
      <c r="Y15" s="29">
        <v>30.854824737864714</v>
      </c>
      <c r="Z15" s="29">
        <v>13106.143898752132</v>
      </c>
      <c r="AA15" s="29">
        <v>3072.4258443098097</v>
      </c>
      <c r="AB15" s="29">
        <v>983.768973706797</v>
      </c>
      <c r="AC15" s="29">
        <v>64750.16156144606</v>
      </c>
      <c r="AD15" s="29">
        <v>15552.340237167351</v>
      </c>
      <c r="AE15" s="29">
        <v>879.7693056552655</v>
      </c>
      <c r="AF15" s="29">
        <v>1630.5780990458425</v>
      </c>
      <c r="AG15" s="29">
        <v>62183.43010568092</v>
      </c>
      <c r="AH15" s="29">
        <v>53078.81548550122</v>
      </c>
      <c r="AI15" s="29">
        <v>4588.587284131956</v>
      </c>
      <c r="AJ15" s="29">
        <v>11852.675941361875</v>
      </c>
      <c r="AK15" s="29">
        <v>16437.45844868344</v>
      </c>
      <c r="AL15" s="29">
        <v>0</v>
      </c>
      <c r="AM15" s="29">
        <v>2499.956272020977</v>
      </c>
      <c r="AN15" s="29">
        <v>3856.9950407786896</v>
      </c>
      <c r="AO15" s="29">
        <v>96213.55730791422</v>
      </c>
      <c r="AP15" s="29">
        <v>0</v>
      </c>
      <c r="AQ15" s="29">
        <v>0</v>
      </c>
      <c r="AR15" s="29">
        <v>0</v>
      </c>
      <c r="AS15" s="29">
        <v>38990.36912234942</v>
      </c>
      <c r="AT15" s="30">
        <f t="shared" si="3"/>
        <v>3749941.180611532</v>
      </c>
      <c r="AU15" s="32">
        <v>161160.2342813034</v>
      </c>
      <c r="AV15" s="32">
        <v>404591.0321640194</v>
      </c>
      <c r="AW15" s="30">
        <f t="shared" si="0"/>
        <v>565751.2664453228</v>
      </c>
      <c r="AX15" s="31">
        <v>0</v>
      </c>
      <c r="AY15" s="30">
        <f t="shared" si="4"/>
        <v>565751.2664453228</v>
      </c>
      <c r="AZ15" s="32">
        <v>0</v>
      </c>
      <c r="BA15" s="32">
        <v>226762.7318309006</v>
      </c>
      <c r="BB15" s="30">
        <f t="shared" si="1"/>
        <v>226762.7318309006</v>
      </c>
      <c r="BC15" s="33">
        <v>3161369.8715374423</v>
      </c>
      <c r="BD15" s="30">
        <f t="shared" si="2"/>
        <v>3953883.8698136657</v>
      </c>
      <c r="BE15" s="33">
        <v>980291.3639142584</v>
      </c>
      <c r="BF15" s="34">
        <v>4994.633313169703</v>
      </c>
      <c r="BG15" s="35">
        <f t="shared" si="5"/>
        <v>6728528.319824109</v>
      </c>
    </row>
    <row r="16" spans="1:59" s="4" customFormat="1" ht="15" customHeight="1">
      <c r="A16" s="54"/>
      <c r="B16" s="11" t="s">
        <v>23</v>
      </c>
      <c r="C16" s="17">
        <v>8</v>
      </c>
      <c r="D16" s="29">
        <v>0</v>
      </c>
      <c r="E16" s="29">
        <v>79978.39673234218</v>
      </c>
      <c r="F16" s="29">
        <v>24039.446349023383</v>
      </c>
      <c r="G16" s="29">
        <v>8552.841774774995</v>
      </c>
      <c r="H16" s="29">
        <v>3875.051603883689</v>
      </c>
      <c r="I16" s="29">
        <v>33666.43459099583</v>
      </c>
      <c r="J16" s="29">
        <v>34822.513922728846</v>
      </c>
      <c r="K16" s="29">
        <v>871581.1530864128</v>
      </c>
      <c r="L16" s="29">
        <v>29603.234935012468</v>
      </c>
      <c r="M16" s="29">
        <v>11465.206131183328</v>
      </c>
      <c r="N16" s="29">
        <v>1102.421017481131</v>
      </c>
      <c r="O16" s="29">
        <v>43325.25899155061</v>
      </c>
      <c r="P16" s="29">
        <v>25631.57464408831</v>
      </c>
      <c r="Q16" s="29">
        <v>20438.164334764228</v>
      </c>
      <c r="R16" s="29">
        <v>13217.744699761497</v>
      </c>
      <c r="S16" s="29">
        <v>86749.61431281155</v>
      </c>
      <c r="T16" s="29">
        <v>40461.41863368229</v>
      </c>
      <c r="U16" s="29">
        <v>7368.0576868293365</v>
      </c>
      <c r="V16" s="29">
        <v>55318.217744979054</v>
      </c>
      <c r="W16" s="29">
        <v>852.9112249409047</v>
      </c>
      <c r="X16" s="29">
        <v>11352.546081048858</v>
      </c>
      <c r="Y16" s="29">
        <v>445.370007069865</v>
      </c>
      <c r="Z16" s="29">
        <v>38486.83659075727</v>
      </c>
      <c r="AA16" s="29">
        <v>1632.5989318552954</v>
      </c>
      <c r="AB16" s="29">
        <v>2232.4576325587987</v>
      </c>
      <c r="AC16" s="29">
        <v>76566.18103051865</v>
      </c>
      <c r="AD16" s="29">
        <v>22111.47686786798</v>
      </c>
      <c r="AE16" s="29">
        <v>3807.4016407304857</v>
      </c>
      <c r="AF16" s="29">
        <v>10016.434402225874</v>
      </c>
      <c r="AG16" s="29">
        <v>150450.98845440024</v>
      </c>
      <c r="AH16" s="29">
        <v>14105.775748079146</v>
      </c>
      <c r="AI16" s="29">
        <v>38232.0630957374</v>
      </c>
      <c r="AJ16" s="29">
        <v>45716.41855040538</v>
      </c>
      <c r="AK16" s="29">
        <v>1653.4297257561268</v>
      </c>
      <c r="AL16" s="29">
        <v>0</v>
      </c>
      <c r="AM16" s="29">
        <v>6730.055111265474</v>
      </c>
      <c r="AN16" s="29">
        <v>12176.53948960289</v>
      </c>
      <c r="AO16" s="29">
        <v>59205.20444751515</v>
      </c>
      <c r="AP16" s="29">
        <v>8214.24679064313</v>
      </c>
      <c r="AQ16" s="29">
        <v>0</v>
      </c>
      <c r="AR16" s="29">
        <v>15097.05004863595</v>
      </c>
      <c r="AS16" s="29">
        <v>5044.536796611485</v>
      </c>
      <c r="AT16" s="30">
        <f t="shared" si="3"/>
        <v>1915327.2738605319</v>
      </c>
      <c r="AU16" s="32">
        <v>1239698.0904847574</v>
      </c>
      <c r="AV16" s="32">
        <v>3957527.1673200154</v>
      </c>
      <c r="AW16" s="30">
        <f t="shared" si="0"/>
        <v>5197225.257804773</v>
      </c>
      <c r="AX16" s="31">
        <v>0</v>
      </c>
      <c r="AY16" s="30">
        <f t="shared" si="4"/>
        <v>5197225.257804773</v>
      </c>
      <c r="AZ16" s="32">
        <v>0</v>
      </c>
      <c r="BA16" s="32">
        <v>60089.712001374</v>
      </c>
      <c r="BB16" s="30">
        <f t="shared" si="1"/>
        <v>60089.712001374</v>
      </c>
      <c r="BC16" s="33">
        <v>3011244.5893248883</v>
      </c>
      <c r="BD16" s="30">
        <f t="shared" si="2"/>
        <v>8268559.559131036</v>
      </c>
      <c r="BE16" s="33">
        <v>5723319.37475028</v>
      </c>
      <c r="BF16" s="34">
        <v>3101.032998111099</v>
      </c>
      <c r="BG16" s="35">
        <f t="shared" si="5"/>
        <v>4463668.491239398</v>
      </c>
    </row>
    <row r="17" spans="1:59" s="4" customFormat="1" ht="15" customHeight="1">
      <c r="A17" s="54"/>
      <c r="B17" s="11" t="s">
        <v>24</v>
      </c>
      <c r="C17" s="17">
        <v>9</v>
      </c>
      <c r="D17" s="29">
        <v>40308.797614339775</v>
      </c>
      <c r="E17" s="29">
        <v>171178.90781265244</v>
      </c>
      <c r="F17" s="29">
        <v>43273.55185414763</v>
      </c>
      <c r="G17" s="29">
        <v>5319.769911723793</v>
      </c>
      <c r="H17" s="29">
        <v>8668.027583191091</v>
      </c>
      <c r="I17" s="29">
        <v>8808.359524837197</v>
      </c>
      <c r="J17" s="29">
        <v>4521.71577106071</v>
      </c>
      <c r="K17" s="29">
        <v>2698.432490037797</v>
      </c>
      <c r="L17" s="29">
        <v>846514.4662310731</v>
      </c>
      <c r="M17" s="29">
        <v>113352.61909208873</v>
      </c>
      <c r="N17" s="29">
        <v>512.7544045821795</v>
      </c>
      <c r="O17" s="29">
        <v>15619.580396876574</v>
      </c>
      <c r="P17" s="29">
        <v>101655.86077823432</v>
      </c>
      <c r="Q17" s="29">
        <v>11009.208579131453</v>
      </c>
      <c r="R17" s="29">
        <v>9024.730076082804</v>
      </c>
      <c r="S17" s="29">
        <v>53024.38647706415</v>
      </c>
      <c r="T17" s="29">
        <v>49721.48557695097</v>
      </c>
      <c r="U17" s="29">
        <v>13733.004864524717</v>
      </c>
      <c r="V17" s="29">
        <v>92747.08726183162</v>
      </c>
      <c r="W17" s="29">
        <v>12683.58192786655</v>
      </c>
      <c r="X17" s="29">
        <v>9196.151727879304</v>
      </c>
      <c r="Y17" s="29">
        <v>28.59212048356108</v>
      </c>
      <c r="Z17" s="29">
        <v>3724.4039338499574</v>
      </c>
      <c r="AA17" s="29">
        <v>81.31760929172613</v>
      </c>
      <c r="AB17" s="29">
        <v>353.6040130957214</v>
      </c>
      <c r="AC17" s="29">
        <v>737531.0800406957</v>
      </c>
      <c r="AD17" s="29">
        <v>9394.990917864656</v>
      </c>
      <c r="AE17" s="29">
        <v>10107.811953983515</v>
      </c>
      <c r="AF17" s="29">
        <v>2010.3462010253445</v>
      </c>
      <c r="AG17" s="29">
        <v>17660.03203370262</v>
      </c>
      <c r="AH17" s="29">
        <v>20174.161291192322</v>
      </c>
      <c r="AI17" s="29">
        <v>17316.733701058332</v>
      </c>
      <c r="AJ17" s="29">
        <v>68628.42090042548</v>
      </c>
      <c r="AK17" s="29">
        <v>1345.3854682549002</v>
      </c>
      <c r="AL17" s="29">
        <v>3678.7111241705334</v>
      </c>
      <c r="AM17" s="29">
        <v>7183.966307226606</v>
      </c>
      <c r="AN17" s="29">
        <v>5794.332959884412</v>
      </c>
      <c r="AO17" s="29">
        <v>62918.1882051902</v>
      </c>
      <c r="AP17" s="29">
        <v>31696.731998230363</v>
      </c>
      <c r="AQ17" s="29">
        <v>11499.633870006382</v>
      </c>
      <c r="AR17" s="29">
        <v>2819.073078083635</v>
      </c>
      <c r="AS17" s="29">
        <v>152862.41442292932</v>
      </c>
      <c r="AT17" s="30">
        <f t="shared" si="3"/>
        <v>2780382.412106822</v>
      </c>
      <c r="AU17" s="32">
        <v>294494.4763548785</v>
      </c>
      <c r="AV17" s="32">
        <v>271005.8149378475</v>
      </c>
      <c r="AW17" s="30">
        <f t="shared" si="0"/>
        <v>565500.2912927261</v>
      </c>
      <c r="AX17" s="31">
        <v>0</v>
      </c>
      <c r="AY17" s="30">
        <f t="shared" si="4"/>
        <v>565500.2912927261</v>
      </c>
      <c r="AZ17" s="32">
        <v>999626</v>
      </c>
      <c r="BA17" s="32">
        <v>60362.26260489129</v>
      </c>
      <c r="BB17" s="30">
        <f t="shared" si="1"/>
        <v>1059988.2626048913</v>
      </c>
      <c r="BC17" s="33">
        <v>260235.67556562088</v>
      </c>
      <c r="BD17" s="30">
        <f t="shared" si="2"/>
        <v>1885724.2294632383</v>
      </c>
      <c r="BE17" s="33">
        <v>75055.48099461137</v>
      </c>
      <c r="BF17" s="34">
        <v>-930.1217658696696</v>
      </c>
      <c r="BG17" s="35">
        <f t="shared" si="5"/>
        <v>4590121.038809579</v>
      </c>
    </row>
    <row r="18" spans="1:59" s="4" customFormat="1" ht="15" customHeight="1">
      <c r="A18" s="54"/>
      <c r="B18" s="11" t="s">
        <v>25</v>
      </c>
      <c r="C18" s="17">
        <v>10</v>
      </c>
      <c r="D18" s="29">
        <v>26032.579359014362</v>
      </c>
      <c r="E18" s="29">
        <v>26096.14955766782</v>
      </c>
      <c r="F18" s="29">
        <v>14927.77325558254</v>
      </c>
      <c r="G18" s="29">
        <v>8201.328847820481</v>
      </c>
      <c r="H18" s="29">
        <v>9069.260572304862</v>
      </c>
      <c r="I18" s="29">
        <v>777809.9210018984</v>
      </c>
      <c r="J18" s="29">
        <v>15001.488691496268</v>
      </c>
      <c r="K18" s="29">
        <v>12267.515810590085</v>
      </c>
      <c r="L18" s="29">
        <v>34844.2267125984</v>
      </c>
      <c r="M18" s="29">
        <v>1508951.0424040935</v>
      </c>
      <c r="N18" s="29">
        <v>1921.7880696381849</v>
      </c>
      <c r="O18" s="29">
        <v>270834.93326537404</v>
      </c>
      <c r="P18" s="29">
        <v>328026.0963958246</v>
      </c>
      <c r="Q18" s="29">
        <v>13761.73865162909</v>
      </c>
      <c r="R18" s="29">
        <v>33223.44234895021</v>
      </c>
      <c r="S18" s="29">
        <v>65816.8995110416</v>
      </c>
      <c r="T18" s="29">
        <v>64912.43696775751</v>
      </c>
      <c r="U18" s="29">
        <v>68828.79643683939</v>
      </c>
      <c r="V18" s="29">
        <v>271787.26749886567</v>
      </c>
      <c r="W18" s="29">
        <v>8014.784775333617</v>
      </c>
      <c r="X18" s="29">
        <v>5471.938821572663</v>
      </c>
      <c r="Y18" s="29">
        <v>186.33487695203777</v>
      </c>
      <c r="Z18" s="29">
        <v>28329.838843414676</v>
      </c>
      <c r="AA18" s="29">
        <v>1729.6293805554262</v>
      </c>
      <c r="AB18" s="29">
        <v>2485.258486810592</v>
      </c>
      <c r="AC18" s="29">
        <v>81857.35189536972</v>
      </c>
      <c r="AD18" s="29">
        <v>25058.005695098444</v>
      </c>
      <c r="AE18" s="29">
        <v>13842.573358860403</v>
      </c>
      <c r="AF18" s="29">
        <v>23302.883812340002</v>
      </c>
      <c r="AG18" s="29">
        <v>227409.02031753675</v>
      </c>
      <c r="AH18" s="29">
        <v>23113.40855432875</v>
      </c>
      <c r="AI18" s="29">
        <v>391543.4421613277</v>
      </c>
      <c r="AJ18" s="29">
        <v>52973.12479121036</v>
      </c>
      <c r="AK18" s="29">
        <v>157844.0765106333</v>
      </c>
      <c r="AL18" s="29">
        <v>27126.113095584533</v>
      </c>
      <c r="AM18" s="29">
        <v>41756.89290201589</v>
      </c>
      <c r="AN18" s="29">
        <v>20160.5576843191</v>
      </c>
      <c r="AO18" s="29">
        <v>84295.02939250221</v>
      </c>
      <c r="AP18" s="29">
        <v>90121.24202287181</v>
      </c>
      <c r="AQ18" s="29">
        <v>14691.49744114459</v>
      </c>
      <c r="AR18" s="29">
        <v>213807.71869539536</v>
      </c>
      <c r="AS18" s="29">
        <v>410768.9605963901</v>
      </c>
      <c r="AT18" s="30">
        <f t="shared" si="3"/>
        <v>5498204.369470554</v>
      </c>
      <c r="AU18" s="32">
        <v>179882.37259407772</v>
      </c>
      <c r="AV18" s="32">
        <v>462036.2250919267</v>
      </c>
      <c r="AW18" s="30">
        <f t="shared" si="0"/>
        <v>641918.5976860044</v>
      </c>
      <c r="AX18" s="31">
        <v>0</v>
      </c>
      <c r="AY18" s="30">
        <f t="shared" si="4"/>
        <v>641918.5976860044</v>
      </c>
      <c r="AZ18" s="32">
        <v>0</v>
      </c>
      <c r="BA18" s="32">
        <v>52668.866537012</v>
      </c>
      <c r="BB18" s="30">
        <f t="shared" si="1"/>
        <v>52668.866537012</v>
      </c>
      <c r="BC18" s="33">
        <v>112638.84799462034</v>
      </c>
      <c r="BD18" s="30">
        <f t="shared" si="2"/>
        <v>807226.3122176367</v>
      </c>
      <c r="BE18" s="33">
        <v>535930.1202604518</v>
      </c>
      <c r="BF18" s="34">
        <v>1508.3055242486298</v>
      </c>
      <c r="BG18" s="35">
        <f t="shared" si="5"/>
        <v>5771008.866951988</v>
      </c>
    </row>
    <row r="19" spans="1:59" s="4" customFormat="1" ht="15" customHeight="1">
      <c r="A19" s="54"/>
      <c r="B19" s="11" t="s">
        <v>26</v>
      </c>
      <c r="C19" s="17">
        <v>11</v>
      </c>
      <c r="D19" s="29">
        <v>212251.67967483026</v>
      </c>
      <c r="E19" s="29">
        <v>158374.05087736706</v>
      </c>
      <c r="F19" s="29">
        <v>156015.9423981535</v>
      </c>
      <c r="G19" s="29">
        <v>125908.74448957403</v>
      </c>
      <c r="H19" s="29">
        <v>134778.91596340455</v>
      </c>
      <c r="I19" s="29">
        <v>58417.73618046176</v>
      </c>
      <c r="J19" s="29">
        <v>9200.653489452317</v>
      </c>
      <c r="K19" s="29">
        <v>2374.6551034395575</v>
      </c>
      <c r="L19" s="29">
        <v>16530.356753015792</v>
      </c>
      <c r="M19" s="29">
        <v>21147.132504682922</v>
      </c>
      <c r="N19" s="29">
        <v>304234.25361970114</v>
      </c>
      <c r="O19" s="29">
        <v>709250.0177350247</v>
      </c>
      <c r="P19" s="29">
        <v>284358.84179108846</v>
      </c>
      <c r="Q19" s="29">
        <v>1050694.5642358116</v>
      </c>
      <c r="R19" s="29">
        <v>37961.36676102059</v>
      </c>
      <c r="S19" s="29">
        <v>214326.0869884797</v>
      </c>
      <c r="T19" s="29">
        <v>131376.0948367246</v>
      </c>
      <c r="U19" s="29">
        <v>35329.157079672455</v>
      </c>
      <c r="V19" s="29">
        <v>25788.657066041193</v>
      </c>
      <c r="W19" s="29">
        <v>916.1090437643941</v>
      </c>
      <c r="X19" s="29">
        <v>5679.144566928188</v>
      </c>
      <c r="Y19" s="29">
        <v>12226.784450314266</v>
      </c>
      <c r="Z19" s="29">
        <v>30311.11787565645</v>
      </c>
      <c r="AA19" s="29">
        <v>89272.40691186071</v>
      </c>
      <c r="AB19" s="29">
        <v>2777.571880770939</v>
      </c>
      <c r="AC19" s="29">
        <v>465638.22962750157</v>
      </c>
      <c r="AD19" s="29">
        <v>1385556.0584297741</v>
      </c>
      <c r="AE19" s="29">
        <v>21410.792881863814</v>
      </c>
      <c r="AF19" s="29">
        <v>24997.62802286663</v>
      </c>
      <c r="AG19" s="29">
        <v>46735.783465407716</v>
      </c>
      <c r="AH19" s="29">
        <v>29086.518293349163</v>
      </c>
      <c r="AI19" s="29">
        <v>146638.4569928625</v>
      </c>
      <c r="AJ19" s="29">
        <v>33997.77442642352</v>
      </c>
      <c r="AK19" s="29">
        <v>54358.659345263295</v>
      </c>
      <c r="AL19" s="29">
        <v>10116.625877075601</v>
      </c>
      <c r="AM19" s="29">
        <v>68386.07464801543</v>
      </c>
      <c r="AN19" s="29">
        <v>11101.778921632045</v>
      </c>
      <c r="AO19" s="29">
        <v>19693.04363291088</v>
      </c>
      <c r="AP19" s="29">
        <v>32489.08082826969</v>
      </c>
      <c r="AQ19" s="29">
        <v>21998.855422002995</v>
      </c>
      <c r="AR19" s="29">
        <v>6915.421722743546</v>
      </c>
      <c r="AS19" s="29">
        <v>33028.4416238653</v>
      </c>
      <c r="AT19" s="30">
        <f t="shared" si="3"/>
        <v>6241651.26643907</v>
      </c>
      <c r="AU19" s="32">
        <v>241941.46836874733</v>
      </c>
      <c r="AV19" s="32">
        <v>387939.2971101801</v>
      </c>
      <c r="AW19" s="30">
        <f t="shared" si="0"/>
        <v>629880.7654789274</v>
      </c>
      <c r="AX19" s="31">
        <v>0</v>
      </c>
      <c r="AY19" s="30">
        <f t="shared" si="4"/>
        <v>629880.7654789274</v>
      </c>
      <c r="AZ19" s="32">
        <v>0</v>
      </c>
      <c r="BA19" s="32">
        <v>-52110.364025310264</v>
      </c>
      <c r="BB19" s="30">
        <f t="shared" si="1"/>
        <v>-52110.364025310264</v>
      </c>
      <c r="BC19" s="33">
        <v>30250.24087628795</v>
      </c>
      <c r="BD19" s="30">
        <f t="shared" si="2"/>
        <v>608020.6423299051</v>
      </c>
      <c r="BE19" s="33">
        <v>3128163.720867194</v>
      </c>
      <c r="BF19" s="34">
        <v>-3425.971088792663</v>
      </c>
      <c r="BG19" s="35">
        <f t="shared" si="5"/>
        <v>3718082.2168129887</v>
      </c>
    </row>
    <row r="20" spans="1:59" s="4" customFormat="1" ht="15" customHeight="1">
      <c r="A20" s="54"/>
      <c r="B20" s="11" t="s">
        <v>27</v>
      </c>
      <c r="C20" s="17">
        <v>12</v>
      </c>
      <c r="D20" s="29">
        <v>3766326.192210616</v>
      </c>
      <c r="E20" s="29">
        <v>477910.3595708854</v>
      </c>
      <c r="F20" s="29">
        <v>175411.17276165754</v>
      </c>
      <c r="G20" s="29">
        <v>257200.64975653708</v>
      </c>
      <c r="H20" s="29">
        <v>184347.0846233788</v>
      </c>
      <c r="I20" s="29">
        <v>874058.7829779409</v>
      </c>
      <c r="J20" s="29">
        <v>849619.4282567978</v>
      </c>
      <c r="K20" s="29">
        <v>300871.70580460964</v>
      </c>
      <c r="L20" s="29">
        <v>433875.205747463</v>
      </c>
      <c r="M20" s="29">
        <v>595605.0320907295</v>
      </c>
      <c r="N20" s="29">
        <v>51832.65052085106</v>
      </c>
      <c r="O20" s="29">
        <v>10512512.791809453</v>
      </c>
      <c r="P20" s="29">
        <v>1663435.3627761365</v>
      </c>
      <c r="Q20" s="29">
        <v>526194.056391903</v>
      </c>
      <c r="R20" s="29">
        <v>170351.2047919423</v>
      </c>
      <c r="S20" s="29">
        <v>485947.8070003842</v>
      </c>
      <c r="T20" s="29">
        <v>720233.9128560749</v>
      </c>
      <c r="U20" s="29">
        <v>454178.2274753463</v>
      </c>
      <c r="V20" s="29">
        <v>1142106.7604035863</v>
      </c>
      <c r="W20" s="29">
        <v>12780.310875773703</v>
      </c>
      <c r="X20" s="29">
        <v>38216.05546228036</v>
      </c>
      <c r="Y20" s="29">
        <v>5958.654901017527</v>
      </c>
      <c r="Z20" s="29">
        <v>341805.0287371821</v>
      </c>
      <c r="AA20" s="29">
        <v>18001.14502221748</v>
      </c>
      <c r="AB20" s="29">
        <v>56836.32522294117</v>
      </c>
      <c r="AC20" s="29">
        <v>1307584.2860033547</v>
      </c>
      <c r="AD20" s="29">
        <v>157434.38800999368</v>
      </c>
      <c r="AE20" s="29">
        <v>1991.157746399656</v>
      </c>
      <c r="AF20" s="29">
        <v>897.2481403998916</v>
      </c>
      <c r="AG20" s="29">
        <v>193274.03825522444</v>
      </c>
      <c r="AH20" s="29">
        <v>64909.39477557694</v>
      </c>
      <c r="AI20" s="29">
        <v>48774.077158124455</v>
      </c>
      <c r="AJ20" s="29">
        <v>194559.27570723605</v>
      </c>
      <c r="AK20" s="29">
        <v>42681.37536838776</v>
      </c>
      <c r="AL20" s="29">
        <v>20401.320662623057</v>
      </c>
      <c r="AM20" s="29">
        <v>84746.92280289487</v>
      </c>
      <c r="AN20" s="29">
        <v>25698.954482463254</v>
      </c>
      <c r="AO20" s="29">
        <v>373771.98390153545</v>
      </c>
      <c r="AP20" s="29">
        <v>35460.24779461729</v>
      </c>
      <c r="AQ20" s="29">
        <v>1507171.4818339164</v>
      </c>
      <c r="AR20" s="29">
        <v>16689.635398346643</v>
      </c>
      <c r="AS20" s="29">
        <v>24919.29799170791</v>
      </c>
      <c r="AT20" s="30">
        <f t="shared" si="3"/>
        <v>28216580.994080503</v>
      </c>
      <c r="AU20" s="32">
        <v>570743.6395107477</v>
      </c>
      <c r="AV20" s="32">
        <v>1629497.2452065411</v>
      </c>
      <c r="AW20" s="30">
        <f t="shared" si="0"/>
        <v>2200240.884717289</v>
      </c>
      <c r="AX20" s="31">
        <v>0</v>
      </c>
      <c r="AY20" s="30">
        <f t="shared" si="4"/>
        <v>2200240.884717289</v>
      </c>
      <c r="AZ20" s="32">
        <v>0</v>
      </c>
      <c r="BA20" s="32">
        <v>2223296.24840374</v>
      </c>
      <c r="BB20" s="30">
        <f t="shared" si="1"/>
        <v>2223296.24840374</v>
      </c>
      <c r="BC20" s="33">
        <v>3898618.8772255643</v>
      </c>
      <c r="BD20" s="30">
        <f t="shared" si="2"/>
        <v>8322156.010346593</v>
      </c>
      <c r="BE20" s="33">
        <v>5294256.067708769</v>
      </c>
      <c r="BF20" s="34">
        <v>540.9979520700872</v>
      </c>
      <c r="BG20" s="35">
        <f t="shared" si="5"/>
        <v>31245021.9346704</v>
      </c>
    </row>
    <row r="21" spans="1:59" s="4" customFormat="1" ht="15" customHeight="1">
      <c r="A21" s="54"/>
      <c r="B21" s="11" t="s">
        <v>28</v>
      </c>
      <c r="C21" s="17">
        <v>13</v>
      </c>
      <c r="D21" s="29">
        <v>83273.25851539908</v>
      </c>
      <c r="E21" s="29">
        <v>161895.6873891228</v>
      </c>
      <c r="F21" s="29">
        <v>123351.21113546763</v>
      </c>
      <c r="G21" s="29">
        <v>47073.29848804526</v>
      </c>
      <c r="H21" s="29">
        <v>117498.78549035639</v>
      </c>
      <c r="I21" s="29">
        <v>929133.658911107</v>
      </c>
      <c r="J21" s="29">
        <v>6368.141039950023</v>
      </c>
      <c r="K21" s="29">
        <v>1245.1381109888234</v>
      </c>
      <c r="L21" s="29">
        <v>45873.42247432735</v>
      </c>
      <c r="M21" s="29">
        <v>19807.887293691798</v>
      </c>
      <c r="N21" s="29">
        <v>1149.4303116659414</v>
      </c>
      <c r="O21" s="29">
        <v>168477.05276007496</v>
      </c>
      <c r="P21" s="29">
        <v>3468790.6953945435</v>
      </c>
      <c r="Q21" s="29">
        <v>335394.8053499</v>
      </c>
      <c r="R21" s="29">
        <v>68469.5641597249</v>
      </c>
      <c r="S21" s="29">
        <v>138233.6803351739</v>
      </c>
      <c r="T21" s="29">
        <v>31058.27956618105</v>
      </c>
      <c r="U21" s="29">
        <v>20251.175657232183</v>
      </c>
      <c r="V21" s="29">
        <v>79411.23376585578</v>
      </c>
      <c r="W21" s="29">
        <v>7074.628357452395</v>
      </c>
      <c r="X21" s="29">
        <v>5583.751407714553</v>
      </c>
      <c r="Y21" s="29">
        <v>8082.245504597726</v>
      </c>
      <c r="Z21" s="29">
        <v>14986.611020199898</v>
      </c>
      <c r="AA21" s="29">
        <v>942.8099379105338</v>
      </c>
      <c r="AB21" s="29">
        <v>1593.4055449136774</v>
      </c>
      <c r="AC21" s="29">
        <v>7944445.828125087</v>
      </c>
      <c r="AD21" s="29">
        <v>19570.772946109217</v>
      </c>
      <c r="AE21" s="29">
        <v>2195.711278647705</v>
      </c>
      <c r="AF21" s="29">
        <v>0</v>
      </c>
      <c r="AG21" s="29">
        <v>6479.596938119648</v>
      </c>
      <c r="AH21" s="29">
        <v>27666.694900833587</v>
      </c>
      <c r="AI21" s="29">
        <v>0</v>
      </c>
      <c r="AJ21" s="29">
        <v>3649.489993625768</v>
      </c>
      <c r="AK21" s="29">
        <v>0</v>
      </c>
      <c r="AL21" s="29">
        <v>3278.080074448831</v>
      </c>
      <c r="AM21" s="29">
        <v>7532.037262222394</v>
      </c>
      <c r="AN21" s="29">
        <v>10322.026268632479</v>
      </c>
      <c r="AO21" s="29">
        <v>6367.948153793239</v>
      </c>
      <c r="AP21" s="29">
        <v>28351.262755288284</v>
      </c>
      <c r="AQ21" s="29">
        <v>8309.143563273541</v>
      </c>
      <c r="AR21" s="29">
        <v>3581.701438951695</v>
      </c>
      <c r="AS21" s="29">
        <v>23293.510300155594</v>
      </c>
      <c r="AT21" s="30">
        <f t="shared" si="3"/>
        <v>13980063.661920786</v>
      </c>
      <c r="AU21" s="32">
        <v>1673453.4417453015</v>
      </c>
      <c r="AV21" s="32">
        <v>402632.14146329684</v>
      </c>
      <c r="AW21" s="30">
        <f t="shared" si="0"/>
        <v>2076085.5832085982</v>
      </c>
      <c r="AX21" s="31">
        <v>0</v>
      </c>
      <c r="AY21" s="30">
        <f t="shared" si="4"/>
        <v>2076085.5832085982</v>
      </c>
      <c r="AZ21" s="32">
        <v>0</v>
      </c>
      <c r="BA21" s="32">
        <v>1609965.520901205</v>
      </c>
      <c r="BB21" s="30">
        <f t="shared" si="1"/>
        <v>1609965.520901205</v>
      </c>
      <c r="BC21" s="33">
        <v>1089144.0376941417</v>
      </c>
      <c r="BD21" s="30">
        <f t="shared" si="2"/>
        <v>4775195.1418039445</v>
      </c>
      <c r="BE21" s="33">
        <v>536484.6786882002</v>
      </c>
      <c r="BF21" s="34">
        <v>-14270.52172832191</v>
      </c>
      <c r="BG21" s="35">
        <f t="shared" si="5"/>
        <v>18204503.60330821</v>
      </c>
    </row>
    <row r="22" spans="1:59" s="4" customFormat="1" ht="15" customHeight="1">
      <c r="A22" s="54"/>
      <c r="B22" s="11" t="s">
        <v>29</v>
      </c>
      <c r="C22" s="17">
        <v>14</v>
      </c>
      <c r="D22" s="29">
        <v>10898.628794961696</v>
      </c>
      <c r="E22" s="29">
        <v>594079.137231154</v>
      </c>
      <c r="F22" s="29">
        <v>300961.0580577838</v>
      </c>
      <c r="G22" s="29">
        <v>116507.16898632432</v>
      </c>
      <c r="H22" s="29">
        <v>30292.059004976185</v>
      </c>
      <c r="I22" s="29">
        <v>45502.596639444375</v>
      </c>
      <c r="J22" s="29">
        <v>2115.6040419372544</v>
      </c>
      <c r="K22" s="29">
        <v>488.92565054721905</v>
      </c>
      <c r="L22" s="29">
        <v>167018.94184381177</v>
      </c>
      <c r="M22" s="29">
        <v>29970.04021138586</v>
      </c>
      <c r="N22" s="29">
        <v>901.987900529601</v>
      </c>
      <c r="O22" s="29">
        <v>143574.1385076923</v>
      </c>
      <c r="P22" s="29">
        <v>414224.5152595605</v>
      </c>
      <c r="Q22" s="29">
        <v>8358766.8954625465</v>
      </c>
      <c r="R22" s="29">
        <v>2219167.6844424037</v>
      </c>
      <c r="S22" s="29">
        <v>5820965.191860829</v>
      </c>
      <c r="T22" s="29">
        <v>1861653.9687070579</v>
      </c>
      <c r="U22" s="29">
        <v>2448223.0774681345</v>
      </c>
      <c r="V22" s="29">
        <v>1422969.3012321943</v>
      </c>
      <c r="W22" s="29">
        <v>34715.024558680605</v>
      </c>
      <c r="X22" s="29">
        <v>50434.977344969186</v>
      </c>
      <c r="Y22" s="29">
        <v>2362.116973049294</v>
      </c>
      <c r="Z22" s="29">
        <v>64057.75582151922</v>
      </c>
      <c r="AA22" s="29">
        <v>2605.860984031156</v>
      </c>
      <c r="AB22" s="29">
        <v>300.5263174545616</v>
      </c>
      <c r="AC22" s="29">
        <v>6060167.627581204</v>
      </c>
      <c r="AD22" s="29">
        <v>11485.787134316775</v>
      </c>
      <c r="AE22" s="29">
        <v>0</v>
      </c>
      <c r="AF22" s="29">
        <v>0</v>
      </c>
      <c r="AG22" s="29">
        <v>9881.59406405506</v>
      </c>
      <c r="AH22" s="29">
        <v>1081.5465274037115</v>
      </c>
      <c r="AI22" s="29">
        <v>0</v>
      </c>
      <c r="AJ22" s="29">
        <v>9316.966732586088</v>
      </c>
      <c r="AK22" s="29">
        <v>0</v>
      </c>
      <c r="AL22" s="29">
        <v>251.41996574173493</v>
      </c>
      <c r="AM22" s="29">
        <v>25257.983835890507</v>
      </c>
      <c r="AN22" s="29">
        <v>6259.032574274193</v>
      </c>
      <c r="AO22" s="29">
        <v>0</v>
      </c>
      <c r="AP22" s="29">
        <v>2093.7776272845176</v>
      </c>
      <c r="AQ22" s="29">
        <v>771.895663573586</v>
      </c>
      <c r="AR22" s="29">
        <v>815.4971783437164</v>
      </c>
      <c r="AS22" s="29">
        <v>10852.427315360885</v>
      </c>
      <c r="AT22" s="30">
        <f t="shared" si="3"/>
        <v>30280992.739503015</v>
      </c>
      <c r="AU22" s="32">
        <v>253036.54757297254</v>
      </c>
      <c r="AV22" s="32">
        <v>0</v>
      </c>
      <c r="AW22" s="30">
        <f t="shared" si="0"/>
        <v>253036.54757297254</v>
      </c>
      <c r="AX22" s="31">
        <v>0</v>
      </c>
      <c r="AY22" s="30">
        <f t="shared" si="4"/>
        <v>253036.54757297254</v>
      </c>
      <c r="AZ22" s="32">
        <v>0</v>
      </c>
      <c r="BA22" s="32">
        <v>-4496761.420748144</v>
      </c>
      <c r="BB22" s="30">
        <f t="shared" si="1"/>
        <v>-4496761.420748144</v>
      </c>
      <c r="BC22" s="33">
        <v>4043563.287645771</v>
      </c>
      <c r="BD22" s="30">
        <f t="shared" si="2"/>
        <v>-200161.58552940097</v>
      </c>
      <c r="BE22" s="33">
        <v>2559437.528591298</v>
      </c>
      <c r="BF22" s="34">
        <v>-35873.06557833403</v>
      </c>
      <c r="BG22" s="35">
        <f t="shared" si="5"/>
        <v>27485520.55980398</v>
      </c>
    </row>
    <row r="23" spans="1:59" s="4" customFormat="1" ht="15" customHeight="1">
      <c r="A23" s="54"/>
      <c r="B23" s="11" t="s">
        <v>4</v>
      </c>
      <c r="C23" s="17">
        <v>15</v>
      </c>
      <c r="D23" s="29">
        <v>122557.75373873151</v>
      </c>
      <c r="E23" s="29">
        <v>243886.43631284405</v>
      </c>
      <c r="F23" s="29">
        <v>54899.48079031502</v>
      </c>
      <c r="G23" s="29">
        <v>52920.672560495965</v>
      </c>
      <c r="H23" s="29">
        <v>20042.157581130443</v>
      </c>
      <c r="I23" s="29">
        <v>143061.19313780355</v>
      </c>
      <c r="J23" s="29">
        <v>10639.052584083733</v>
      </c>
      <c r="K23" s="29">
        <v>2904.702946018751</v>
      </c>
      <c r="L23" s="29">
        <v>153286.54896926184</v>
      </c>
      <c r="M23" s="29">
        <v>35101.091935372664</v>
      </c>
      <c r="N23" s="29">
        <v>4826.905245463587</v>
      </c>
      <c r="O23" s="29">
        <v>180632.21709414446</v>
      </c>
      <c r="P23" s="29">
        <v>149992.45524039323</v>
      </c>
      <c r="Q23" s="29">
        <v>134671.73004319094</v>
      </c>
      <c r="R23" s="29">
        <v>672021.6107906398</v>
      </c>
      <c r="S23" s="29">
        <v>1186583.3242375094</v>
      </c>
      <c r="T23" s="29">
        <v>1228959.5749918546</v>
      </c>
      <c r="U23" s="29">
        <v>525699.6071718044</v>
      </c>
      <c r="V23" s="29">
        <v>399987.287802911</v>
      </c>
      <c r="W23" s="29">
        <v>49982.093288836615</v>
      </c>
      <c r="X23" s="29">
        <v>7800.089009659618</v>
      </c>
      <c r="Y23" s="29">
        <v>910.7567296567735</v>
      </c>
      <c r="Z23" s="29">
        <v>37925.76194826759</v>
      </c>
      <c r="AA23" s="29">
        <v>63564.954256497236</v>
      </c>
      <c r="AB23" s="29">
        <v>16985.742517327064</v>
      </c>
      <c r="AC23" s="29">
        <v>1430844.5807900769</v>
      </c>
      <c r="AD23" s="29">
        <v>12692.811860173446</v>
      </c>
      <c r="AE23" s="29">
        <v>429.0150959559059</v>
      </c>
      <c r="AF23" s="29">
        <v>4980.8875174474</v>
      </c>
      <c r="AG23" s="29">
        <v>10350.132486324559</v>
      </c>
      <c r="AH23" s="29">
        <v>14750.36717480297</v>
      </c>
      <c r="AI23" s="29">
        <v>23943.94541665017</v>
      </c>
      <c r="AJ23" s="29">
        <v>28090.16024064748</v>
      </c>
      <c r="AK23" s="29">
        <v>58182.70851291784</v>
      </c>
      <c r="AL23" s="29">
        <v>1418.1946617565316</v>
      </c>
      <c r="AM23" s="29">
        <v>70206.93919209074</v>
      </c>
      <c r="AN23" s="29">
        <v>3665.467257214468</v>
      </c>
      <c r="AO23" s="29">
        <v>10949.06139364121</v>
      </c>
      <c r="AP23" s="29">
        <v>12147.872553644778</v>
      </c>
      <c r="AQ23" s="29">
        <v>4404.913014353381</v>
      </c>
      <c r="AR23" s="29">
        <v>4723.677205183163</v>
      </c>
      <c r="AS23" s="29">
        <v>10025.887259945826</v>
      </c>
      <c r="AT23" s="30">
        <f t="shared" si="3"/>
        <v>7201649.822557043</v>
      </c>
      <c r="AU23" s="32">
        <v>135455.81531872097</v>
      </c>
      <c r="AV23" s="32">
        <v>400914.796019426</v>
      </c>
      <c r="AW23" s="30">
        <f t="shared" si="0"/>
        <v>536370.611338147</v>
      </c>
      <c r="AX23" s="31">
        <v>0</v>
      </c>
      <c r="AY23" s="30">
        <f t="shared" si="4"/>
        <v>536370.611338147</v>
      </c>
      <c r="AZ23" s="32">
        <v>1845134.5506639536</v>
      </c>
      <c r="BA23" s="32">
        <v>54406.111330972</v>
      </c>
      <c r="BB23" s="30">
        <f t="shared" si="1"/>
        <v>1899540.6619949257</v>
      </c>
      <c r="BC23" s="33">
        <v>1050268.261818716</v>
      </c>
      <c r="BD23" s="30">
        <f t="shared" si="2"/>
        <v>3486179.535151789</v>
      </c>
      <c r="BE23" s="33">
        <v>4808717.760258612</v>
      </c>
      <c r="BF23" s="34">
        <v>-5340.057383754291</v>
      </c>
      <c r="BG23" s="35">
        <f t="shared" si="5"/>
        <v>5873771.540066466</v>
      </c>
    </row>
    <row r="24" spans="1:59" s="4" customFormat="1" ht="15" customHeight="1">
      <c r="A24" s="54"/>
      <c r="B24" s="11" t="s">
        <v>30</v>
      </c>
      <c r="C24" s="17">
        <v>16</v>
      </c>
      <c r="D24" s="29">
        <v>114007.36617592523</v>
      </c>
      <c r="E24" s="29">
        <v>479104.5428312875</v>
      </c>
      <c r="F24" s="29">
        <v>514893.65666713397</v>
      </c>
      <c r="G24" s="29">
        <v>230452.08719367147</v>
      </c>
      <c r="H24" s="29">
        <v>85094.38718269301</v>
      </c>
      <c r="I24" s="29">
        <v>86294.83324838037</v>
      </c>
      <c r="J24" s="29">
        <v>45379.662248518485</v>
      </c>
      <c r="K24" s="29">
        <v>9268.13833163144</v>
      </c>
      <c r="L24" s="29">
        <v>12938.915182317058</v>
      </c>
      <c r="M24" s="29">
        <v>33185.47813412331</v>
      </c>
      <c r="N24" s="29">
        <v>5958.192202730855</v>
      </c>
      <c r="O24" s="29">
        <v>140138.54674921097</v>
      </c>
      <c r="P24" s="29">
        <v>255685.97447160486</v>
      </c>
      <c r="Q24" s="29">
        <v>484732.8665457101</v>
      </c>
      <c r="R24" s="29">
        <v>135084.7673695068</v>
      </c>
      <c r="S24" s="29">
        <v>4273568.081781899</v>
      </c>
      <c r="T24" s="29">
        <v>594267.6606103</v>
      </c>
      <c r="U24" s="29">
        <v>162210.69734216202</v>
      </c>
      <c r="V24" s="29">
        <v>128118.00561838743</v>
      </c>
      <c r="W24" s="29">
        <v>31780.955694553762</v>
      </c>
      <c r="X24" s="29">
        <v>989.6339597112333</v>
      </c>
      <c r="Y24" s="29">
        <v>1129.3004320681819</v>
      </c>
      <c r="Z24" s="29">
        <v>117472.29311018292</v>
      </c>
      <c r="AA24" s="29">
        <v>7545.37399258107</v>
      </c>
      <c r="AB24" s="29">
        <v>5941.370435150456</v>
      </c>
      <c r="AC24" s="29">
        <v>865819.6440676276</v>
      </c>
      <c r="AD24" s="29">
        <v>27067.267565276245</v>
      </c>
      <c r="AE24" s="29">
        <v>6166.301673449901</v>
      </c>
      <c r="AF24" s="29">
        <v>23309.053716394756</v>
      </c>
      <c r="AG24" s="29">
        <v>47671.26615375555</v>
      </c>
      <c r="AH24" s="29">
        <v>11608.718694364066</v>
      </c>
      <c r="AI24" s="29">
        <v>22231.089126624196</v>
      </c>
      <c r="AJ24" s="29">
        <v>31463.154485297</v>
      </c>
      <c r="AK24" s="29">
        <v>66450.27732190081</v>
      </c>
      <c r="AL24" s="29">
        <v>28716.310562665498</v>
      </c>
      <c r="AM24" s="29">
        <v>29919.056179365994</v>
      </c>
      <c r="AN24" s="29">
        <v>2498.463296645786</v>
      </c>
      <c r="AO24" s="29">
        <v>6606.810539639421</v>
      </c>
      <c r="AP24" s="29">
        <v>39634.87144106714</v>
      </c>
      <c r="AQ24" s="29">
        <v>312264.9626482914</v>
      </c>
      <c r="AR24" s="29">
        <v>21278.658309210092</v>
      </c>
      <c r="AS24" s="29">
        <v>3279.06628356739</v>
      </c>
      <c r="AT24" s="30">
        <f t="shared" si="3"/>
        <v>9501227.75957658</v>
      </c>
      <c r="AU24" s="32">
        <v>5102.575706131538</v>
      </c>
      <c r="AV24" s="32">
        <v>47302.32187503749</v>
      </c>
      <c r="AW24" s="30">
        <f t="shared" si="0"/>
        <v>52404.897581169025</v>
      </c>
      <c r="AX24" s="31">
        <v>0</v>
      </c>
      <c r="AY24" s="30">
        <f t="shared" si="4"/>
        <v>52404.897581169025</v>
      </c>
      <c r="AZ24" s="32">
        <v>16093879.7577096</v>
      </c>
      <c r="BA24" s="32">
        <v>24397.737082187</v>
      </c>
      <c r="BB24" s="30">
        <f t="shared" si="1"/>
        <v>16118277.494791787</v>
      </c>
      <c r="BC24" s="33">
        <v>6830712.595490165</v>
      </c>
      <c r="BD24" s="30">
        <f t="shared" si="2"/>
        <v>23001394.987863123</v>
      </c>
      <c r="BE24" s="33">
        <v>8420423.199829983</v>
      </c>
      <c r="BF24" s="34">
        <v>-1804.7790576703846</v>
      </c>
      <c r="BG24" s="35">
        <f t="shared" si="5"/>
        <v>24080394.768552054</v>
      </c>
    </row>
    <row r="25" spans="1:59" s="4" customFormat="1" ht="15" customHeight="1">
      <c r="A25" s="54"/>
      <c r="B25" s="11" t="s">
        <v>31</v>
      </c>
      <c r="C25" s="17">
        <v>17</v>
      </c>
      <c r="D25" s="29">
        <v>175184.32408534954</v>
      </c>
      <c r="E25" s="29">
        <v>108605.98731400016</v>
      </c>
      <c r="F25" s="29">
        <v>108241.13487381976</v>
      </c>
      <c r="G25" s="29">
        <v>51151.442716317455</v>
      </c>
      <c r="H25" s="29">
        <v>33718.642799409245</v>
      </c>
      <c r="I25" s="29">
        <v>45244.597001510236</v>
      </c>
      <c r="J25" s="29">
        <v>8812.566542700393</v>
      </c>
      <c r="K25" s="29">
        <v>2851.6456914358655</v>
      </c>
      <c r="L25" s="29">
        <v>5716.155589033886</v>
      </c>
      <c r="M25" s="29">
        <v>13344.40786672667</v>
      </c>
      <c r="N25" s="29">
        <v>1210.97303664124</v>
      </c>
      <c r="O25" s="29">
        <v>31158.300758841695</v>
      </c>
      <c r="P25" s="29">
        <v>57499.34458003021</v>
      </c>
      <c r="Q25" s="29">
        <v>91231.67764809098</v>
      </c>
      <c r="R25" s="29">
        <v>15316.32140016725</v>
      </c>
      <c r="S25" s="29">
        <v>89855.47454721636</v>
      </c>
      <c r="T25" s="29">
        <v>2356320.228558707</v>
      </c>
      <c r="U25" s="29">
        <v>31092.716543709113</v>
      </c>
      <c r="V25" s="29">
        <v>37009.853894786465</v>
      </c>
      <c r="W25" s="29">
        <v>31001.956885747684</v>
      </c>
      <c r="X25" s="29">
        <v>51998.47272449899</v>
      </c>
      <c r="Y25" s="29">
        <v>471.7491859484936</v>
      </c>
      <c r="Z25" s="29">
        <v>11263.356721332415</v>
      </c>
      <c r="AA25" s="29">
        <v>3348.8810765864314</v>
      </c>
      <c r="AB25" s="29">
        <v>1794.4647586873916</v>
      </c>
      <c r="AC25" s="29">
        <v>138910.57587258736</v>
      </c>
      <c r="AD25" s="29">
        <v>757428.7575413163</v>
      </c>
      <c r="AE25" s="29">
        <v>57770.6898548369</v>
      </c>
      <c r="AF25" s="29">
        <v>33991.4624129016</v>
      </c>
      <c r="AG25" s="29">
        <v>249277.02839922952</v>
      </c>
      <c r="AH25" s="29">
        <v>30752.93998406368</v>
      </c>
      <c r="AI25" s="29">
        <v>52627.85186673944</v>
      </c>
      <c r="AJ25" s="29">
        <v>58611.48265462298</v>
      </c>
      <c r="AK25" s="29">
        <v>57067.56023091053</v>
      </c>
      <c r="AL25" s="29">
        <v>7961.388004911558</v>
      </c>
      <c r="AM25" s="29">
        <v>53148.99797748219</v>
      </c>
      <c r="AN25" s="29">
        <v>48883.30162719471</v>
      </c>
      <c r="AO25" s="29">
        <v>292143.1836221791</v>
      </c>
      <c r="AP25" s="29">
        <v>7620.332825743474</v>
      </c>
      <c r="AQ25" s="29">
        <v>2104.498333278379</v>
      </c>
      <c r="AR25" s="29">
        <v>12739.654270586469</v>
      </c>
      <c r="AS25" s="29">
        <v>70405.64490168642</v>
      </c>
      <c r="AT25" s="30">
        <f t="shared" si="3"/>
        <v>5294890.027181566</v>
      </c>
      <c r="AU25" s="32">
        <v>639116.4214437676</v>
      </c>
      <c r="AV25" s="32">
        <v>1680541.3584713426</v>
      </c>
      <c r="AW25" s="30">
        <f t="shared" si="0"/>
        <v>2319657.77991511</v>
      </c>
      <c r="AX25" s="31">
        <v>0</v>
      </c>
      <c r="AY25" s="30">
        <f t="shared" si="4"/>
        <v>2319657.77991511</v>
      </c>
      <c r="AZ25" s="32">
        <v>8136792.479782498</v>
      </c>
      <c r="BA25" s="32">
        <v>17759.592213266</v>
      </c>
      <c r="BB25" s="30">
        <f t="shared" si="1"/>
        <v>8154552.071995764</v>
      </c>
      <c r="BC25" s="33">
        <v>456900.53945786343</v>
      </c>
      <c r="BD25" s="30">
        <f t="shared" si="2"/>
        <v>10931110.391368737</v>
      </c>
      <c r="BE25" s="33">
        <v>2906565.76484977</v>
      </c>
      <c r="BF25" s="34">
        <v>-1033.0606286413968</v>
      </c>
      <c r="BG25" s="35">
        <f t="shared" si="5"/>
        <v>13318401.593071893</v>
      </c>
    </row>
    <row r="26" spans="1:59" s="4" customFormat="1" ht="15" customHeight="1">
      <c r="A26" s="54"/>
      <c r="B26" s="11" t="s">
        <v>32</v>
      </c>
      <c r="C26" s="17">
        <v>18</v>
      </c>
      <c r="D26" s="29">
        <v>3.2251320914354427</v>
      </c>
      <c r="E26" s="29">
        <v>224104.2964073489</v>
      </c>
      <c r="F26" s="29">
        <v>183188.5268074036</v>
      </c>
      <c r="G26" s="29">
        <v>52055.30575491377</v>
      </c>
      <c r="H26" s="29">
        <v>24995.144885772985</v>
      </c>
      <c r="I26" s="29">
        <v>48455.89193031003</v>
      </c>
      <c r="J26" s="29">
        <v>9374.153051226891</v>
      </c>
      <c r="K26" s="29">
        <v>4414.125104812004</v>
      </c>
      <c r="L26" s="29">
        <v>9074.922389647014</v>
      </c>
      <c r="M26" s="29">
        <v>14557.331165688518</v>
      </c>
      <c r="N26" s="29">
        <v>2808.6992195581684</v>
      </c>
      <c r="O26" s="29">
        <v>64192.103054152445</v>
      </c>
      <c r="P26" s="29">
        <v>62219.76590935264</v>
      </c>
      <c r="Q26" s="29">
        <v>158510.10239226802</v>
      </c>
      <c r="R26" s="29">
        <v>35820.02590975352</v>
      </c>
      <c r="S26" s="29">
        <v>611105.6906177226</v>
      </c>
      <c r="T26" s="29">
        <v>124735.44551977333</v>
      </c>
      <c r="U26" s="29">
        <v>539279.1516941537</v>
      </c>
      <c r="V26" s="29">
        <v>249045.39040994112</v>
      </c>
      <c r="W26" s="29">
        <v>24992.62554191799</v>
      </c>
      <c r="X26" s="29">
        <v>1328.8414235968942</v>
      </c>
      <c r="Y26" s="29">
        <v>772.2496669384842</v>
      </c>
      <c r="Z26" s="29">
        <v>33896.3480756719</v>
      </c>
      <c r="AA26" s="29">
        <v>1344.6473804862587</v>
      </c>
      <c r="AB26" s="29">
        <v>2703.0523446671655</v>
      </c>
      <c r="AC26" s="29">
        <v>2993500.3127621463</v>
      </c>
      <c r="AD26" s="29">
        <v>12542.192298816744</v>
      </c>
      <c r="AE26" s="29">
        <v>935.6410977902544</v>
      </c>
      <c r="AF26" s="29">
        <v>177088.26957152202</v>
      </c>
      <c r="AG26" s="29">
        <v>42937.12474704651</v>
      </c>
      <c r="AH26" s="29">
        <v>2920.787823044108</v>
      </c>
      <c r="AI26" s="29">
        <v>2725.53667496888</v>
      </c>
      <c r="AJ26" s="29">
        <v>114577.15289922619</v>
      </c>
      <c r="AK26" s="29">
        <v>7645.895478714631</v>
      </c>
      <c r="AL26" s="29">
        <v>30898.624227706674</v>
      </c>
      <c r="AM26" s="29">
        <v>136192.6486132259</v>
      </c>
      <c r="AN26" s="29">
        <v>13246.998645638476</v>
      </c>
      <c r="AO26" s="29">
        <v>33798.53474906899</v>
      </c>
      <c r="AP26" s="29">
        <v>23518.54064956665</v>
      </c>
      <c r="AQ26" s="29">
        <v>8014.439586086199</v>
      </c>
      <c r="AR26" s="29">
        <v>19985.95338851277</v>
      </c>
      <c r="AS26" s="29">
        <v>18243.775206790142</v>
      </c>
      <c r="AT26" s="30">
        <f t="shared" si="3"/>
        <v>6121749.49020904</v>
      </c>
      <c r="AU26" s="32">
        <v>546693.868648357</v>
      </c>
      <c r="AV26" s="32">
        <v>1039292.9388598339</v>
      </c>
      <c r="AW26" s="30">
        <f t="shared" si="0"/>
        <v>1585986.8075081909</v>
      </c>
      <c r="AX26" s="31">
        <v>0</v>
      </c>
      <c r="AY26" s="30">
        <f t="shared" si="4"/>
        <v>1585986.8075081909</v>
      </c>
      <c r="AZ26" s="32">
        <v>3914309</v>
      </c>
      <c r="BA26" s="36">
        <v>-1889162.3541196876</v>
      </c>
      <c r="BB26" s="37">
        <f t="shared" si="1"/>
        <v>2025146.6458803124</v>
      </c>
      <c r="BC26" s="38">
        <v>5159.67</v>
      </c>
      <c r="BD26" s="37">
        <f t="shared" si="2"/>
        <v>3616293.123388503</v>
      </c>
      <c r="BE26" s="38">
        <v>2379248.81996229</v>
      </c>
      <c r="BF26" s="34">
        <v>-5657.630497973412</v>
      </c>
      <c r="BG26" s="35">
        <f t="shared" si="5"/>
        <v>7353136.16313728</v>
      </c>
    </row>
    <row r="27" spans="1:59" s="4" customFormat="1" ht="15" customHeight="1">
      <c r="A27" s="54"/>
      <c r="B27" s="25" t="s">
        <v>79</v>
      </c>
      <c r="C27" s="17">
        <v>19</v>
      </c>
      <c r="D27" s="29">
        <v>5322.870247506265</v>
      </c>
      <c r="E27" s="29">
        <v>22470.93526797074</v>
      </c>
      <c r="F27" s="29">
        <v>9663.145400380425</v>
      </c>
      <c r="G27" s="29">
        <v>10754.824258161005</v>
      </c>
      <c r="H27" s="29">
        <v>3057.880561936572</v>
      </c>
      <c r="I27" s="29">
        <v>12994.703221477768</v>
      </c>
      <c r="J27" s="29">
        <v>2005.5877460092204</v>
      </c>
      <c r="K27" s="29">
        <v>1737.554871599401</v>
      </c>
      <c r="L27" s="29">
        <v>1837.1386075911398</v>
      </c>
      <c r="M27" s="29">
        <v>6149.440622074003</v>
      </c>
      <c r="N27" s="29">
        <v>1199.544312603845</v>
      </c>
      <c r="O27" s="29">
        <v>21445.13799351454</v>
      </c>
      <c r="P27" s="29">
        <v>11375.96210630224</v>
      </c>
      <c r="Q27" s="29">
        <v>21160.19657089684</v>
      </c>
      <c r="R27" s="29">
        <v>2323.1195746988046</v>
      </c>
      <c r="S27" s="29">
        <v>224984.35336849443</v>
      </c>
      <c r="T27" s="29">
        <v>332491.13623294485</v>
      </c>
      <c r="U27" s="29">
        <v>53028.65626203437</v>
      </c>
      <c r="V27" s="29">
        <v>4591708.199259568</v>
      </c>
      <c r="W27" s="29">
        <v>33939.51394141319</v>
      </c>
      <c r="X27" s="29">
        <v>2681.646929591212</v>
      </c>
      <c r="Y27" s="29">
        <v>110.55745424260232</v>
      </c>
      <c r="Z27" s="29">
        <v>22480.90347168462</v>
      </c>
      <c r="AA27" s="29">
        <v>1037.8524066160214</v>
      </c>
      <c r="AB27" s="29">
        <v>577.2401192691725</v>
      </c>
      <c r="AC27" s="29">
        <v>35958.222381298954</v>
      </c>
      <c r="AD27" s="29">
        <v>20382.66703661471</v>
      </c>
      <c r="AE27" s="29">
        <v>15450.243862892394</v>
      </c>
      <c r="AF27" s="29">
        <v>538721.0400569914</v>
      </c>
      <c r="AG27" s="29">
        <v>79913.8602106959</v>
      </c>
      <c r="AH27" s="29">
        <v>5548.5165098260895</v>
      </c>
      <c r="AI27" s="29">
        <v>14918.098227267481</v>
      </c>
      <c r="AJ27" s="29">
        <v>35249.26651242272</v>
      </c>
      <c r="AK27" s="29">
        <v>191411.26505312228</v>
      </c>
      <c r="AL27" s="29">
        <v>112296.35254629192</v>
      </c>
      <c r="AM27" s="29">
        <v>150281.72859140162</v>
      </c>
      <c r="AN27" s="29">
        <v>2230.901294494182</v>
      </c>
      <c r="AO27" s="29">
        <v>21633.696621881347</v>
      </c>
      <c r="AP27" s="29">
        <v>10565.162321687541</v>
      </c>
      <c r="AQ27" s="29">
        <v>2007.7674534612463</v>
      </c>
      <c r="AR27" s="29">
        <v>14132.579869747826</v>
      </c>
      <c r="AS27" s="29">
        <v>115233.56150500714</v>
      </c>
      <c r="AT27" s="30">
        <f t="shared" si="3"/>
        <v>6762473.030863688</v>
      </c>
      <c r="AU27" s="32">
        <v>363692.6307965701</v>
      </c>
      <c r="AV27" s="32">
        <v>721974.7027248293</v>
      </c>
      <c r="AW27" s="30">
        <f t="shared" si="0"/>
        <v>1085667.3335213994</v>
      </c>
      <c r="AX27" s="31">
        <v>0</v>
      </c>
      <c r="AY27" s="30">
        <f t="shared" si="4"/>
        <v>1085667.3335213994</v>
      </c>
      <c r="AZ27" s="32">
        <v>8656978.024836536</v>
      </c>
      <c r="BA27" s="36">
        <v>72686.46746226</v>
      </c>
      <c r="BB27" s="37">
        <f t="shared" si="1"/>
        <v>8729664.492298797</v>
      </c>
      <c r="BC27" s="38">
        <v>75104.17</v>
      </c>
      <c r="BD27" s="37">
        <f t="shared" si="2"/>
        <v>9890435.995820196</v>
      </c>
      <c r="BE27" s="38">
        <v>2202770.1134227463</v>
      </c>
      <c r="BF27" s="34">
        <v>-6906.342161787674</v>
      </c>
      <c r="BG27" s="35">
        <f t="shared" si="5"/>
        <v>14443232.571099352</v>
      </c>
    </row>
    <row r="28" spans="1:59" s="4" customFormat="1" ht="15" customHeight="1">
      <c r="A28" s="54"/>
      <c r="B28" s="25" t="s">
        <v>80</v>
      </c>
      <c r="C28" s="17">
        <v>20</v>
      </c>
      <c r="D28" s="29">
        <v>14142.573535978638</v>
      </c>
      <c r="E28" s="29">
        <v>35950.31780135466</v>
      </c>
      <c r="F28" s="29">
        <v>56908.937238587045</v>
      </c>
      <c r="G28" s="29">
        <v>22768.4494926866</v>
      </c>
      <c r="H28" s="29">
        <v>7980.029457984452</v>
      </c>
      <c r="I28" s="29">
        <v>30461.85517803646</v>
      </c>
      <c r="J28" s="29">
        <v>3024.7623270887498</v>
      </c>
      <c r="K28" s="29">
        <v>1005.7858002611713</v>
      </c>
      <c r="L28" s="29">
        <v>2968.5231014304577</v>
      </c>
      <c r="M28" s="29">
        <v>9431.041689901112</v>
      </c>
      <c r="N28" s="29">
        <v>3693.376668016268</v>
      </c>
      <c r="O28" s="29">
        <v>69289.7802555449</v>
      </c>
      <c r="P28" s="29">
        <v>42732.849293364765</v>
      </c>
      <c r="Q28" s="29">
        <v>43768.47955315433</v>
      </c>
      <c r="R28" s="29">
        <v>9985.209051061098</v>
      </c>
      <c r="S28" s="29">
        <v>232570.5461312016</v>
      </c>
      <c r="T28" s="29">
        <v>36379.28183403876</v>
      </c>
      <c r="U28" s="29">
        <v>28341.11347919824</v>
      </c>
      <c r="V28" s="29">
        <v>59846.37302604789</v>
      </c>
      <c r="W28" s="29">
        <v>198159.47504604183</v>
      </c>
      <c r="X28" s="29">
        <v>1648.3190084049552</v>
      </c>
      <c r="Y28" s="29">
        <v>316.45460693201903</v>
      </c>
      <c r="Z28" s="29">
        <v>19981.46357080918</v>
      </c>
      <c r="AA28" s="29">
        <v>3112.8350188126906</v>
      </c>
      <c r="AB28" s="29">
        <v>1574.4419393781084</v>
      </c>
      <c r="AC28" s="29">
        <v>38184.40645145311</v>
      </c>
      <c r="AD28" s="29">
        <v>14957.883546930987</v>
      </c>
      <c r="AE28" s="29">
        <v>1575.076709712667</v>
      </c>
      <c r="AF28" s="29">
        <v>164214.65977391144</v>
      </c>
      <c r="AG28" s="29">
        <v>5254.497979894646</v>
      </c>
      <c r="AH28" s="29">
        <v>39597.77611804479</v>
      </c>
      <c r="AI28" s="29">
        <v>36984.12552212871</v>
      </c>
      <c r="AJ28" s="29">
        <v>37135.677592646374</v>
      </c>
      <c r="AK28" s="29">
        <v>9408.482011286034</v>
      </c>
      <c r="AL28" s="29">
        <v>27175.908369346882</v>
      </c>
      <c r="AM28" s="29">
        <v>142968.38980768135</v>
      </c>
      <c r="AN28" s="29">
        <v>11077.132064776973</v>
      </c>
      <c r="AO28" s="29">
        <v>54105.902682905165</v>
      </c>
      <c r="AP28" s="29">
        <v>46011.68111214735</v>
      </c>
      <c r="AQ28" s="29">
        <v>2758.351814843139</v>
      </c>
      <c r="AR28" s="29">
        <v>4652.163563520422</v>
      </c>
      <c r="AS28" s="29">
        <v>7315.40079018615</v>
      </c>
      <c r="AT28" s="30">
        <f t="shared" si="3"/>
        <v>1579419.7900167324</v>
      </c>
      <c r="AU28" s="32">
        <v>49313.45367433739</v>
      </c>
      <c r="AV28" s="32">
        <v>29597.595073869</v>
      </c>
      <c r="AW28" s="30">
        <f t="shared" si="0"/>
        <v>78911.04874820639</v>
      </c>
      <c r="AX28" s="31">
        <v>0</v>
      </c>
      <c r="AY28" s="30">
        <f t="shared" si="4"/>
        <v>78911.04874820639</v>
      </c>
      <c r="AZ28" s="32">
        <v>1638035.7806899638</v>
      </c>
      <c r="BA28" s="36">
        <v>-2120589.359075894</v>
      </c>
      <c r="BB28" s="37">
        <f t="shared" si="1"/>
        <v>-482553.5783859303</v>
      </c>
      <c r="BC28" s="38">
        <v>343258.4111732911</v>
      </c>
      <c r="BD28" s="37">
        <f t="shared" si="2"/>
        <v>-60384.11846443277</v>
      </c>
      <c r="BE28" s="38">
        <v>639484.559215243</v>
      </c>
      <c r="BF28" s="34">
        <v>-1476.6455263497774</v>
      </c>
      <c r="BG28" s="35">
        <f t="shared" si="5"/>
        <v>878074.4668107068</v>
      </c>
    </row>
    <row r="29" spans="1:59" s="4" customFormat="1" ht="15" customHeight="1">
      <c r="A29" s="54"/>
      <c r="B29" s="11" t="s">
        <v>65</v>
      </c>
      <c r="C29" s="17">
        <v>21</v>
      </c>
      <c r="D29" s="29">
        <v>55915.1625</v>
      </c>
      <c r="E29" s="29">
        <v>17355.27642688033</v>
      </c>
      <c r="F29" s="29">
        <v>3275.4833609679376</v>
      </c>
      <c r="G29" s="29">
        <v>6039.100963712027</v>
      </c>
      <c r="H29" s="29">
        <v>3301.714328931783</v>
      </c>
      <c r="I29" s="29">
        <v>10504.063099245637</v>
      </c>
      <c r="J29" s="29">
        <v>2173.4783915397975</v>
      </c>
      <c r="K29" s="29">
        <v>696.0719254999476</v>
      </c>
      <c r="L29" s="29">
        <v>1464.0327153973103</v>
      </c>
      <c r="M29" s="29">
        <v>21808.700936840614</v>
      </c>
      <c r="N29" s="29">
        <v>861.3468551129407</v>
      </c>
      <c r="O29" s="29">
        <v>8088.541525787378</v>
      </c>
      <c r="P29" s="29">
        <v>8433.99712250625</v>
      </c>
      <c r="Q29" s="29">
        <v>6406.386649069141</v>
      </c>
      <c r="R29" s="29">
        <v>3052.4462999512575</v>
      </c>
      <c r="S29" s="29">
        <v>109550.44660054069</v>
      </c>
      <c r="T29" s="29">
        <v>4323.363319359147</v>
      </c>
      <c r="U29" s="29">
        <v>4619.776495797335</v>
      </c>
      <c r="V29" s="29">
        <v>16435.60558231706</v>
      </c>
      <c r="W29" s="29">
        <v>468.34129867629196</v>
      </c>
      <c r="X29" s="29">
        <v>17300.519909948005</v>
      </c>
      <c r="Y29" s="29">
        <v>337.7958131069704</v>
      </c>
      <c r="Z29" s="29">
        <v>631.8112757532074</v>
      </c>
      <c r="AA29" s="29">
        <v>367.09788772493476</v>
      </c>
      <c r="AB29" s="29">
        <v>1134.3915746759787</v>
      </c>
      <c r="AC29" s="29">
        <v>177556.8011570573</v>
      </c>
      <c r="AD29" s="29">
        <v>2330.802641251783</v>
      </c>
      <c r="AE29" s="29">
        <v>0</v>
      </c>
      <c r="AF29" s="29">
        <v>9115.82143089001</v>
      </c>
      <c r="AG29" s="29">
        <v>333.3810586306639</v>
      </c>
      <c r="AH29" s="29">
        <v>653.6601267879664</v>
      </c>
      <c r="AI29" s="29">
        <v>1558.4993121692812</v>
      </c>
      <c r="AJ29" s="29">
        <v>10077.074024724427</v>
      </c>
      <c r="AK29" s="29">
        <v>754.0545998269938</v>
      </c>
      <c r="AL29" s="29">
        <v>173.53122109436853</v>
      </c>
      <c r="AM29" s="29">
        <v>9880.941351574798</v>
      </c>
      <c r="AN29" s="29">
        <v>1307.5183233365408</v>
      </c>
      <c r="AO29" s="29">
        <v>5085.706125718906</v>
      </c>
      <c r="AP29" s="29">
        <v>2630.1444900921674</v>
      </c>
      <c r="AQ29" s="29">
        <v>1199.8041101731187</v>
      </c>
      <c r="AR29" s="29">
        <v>2388.727356445357</v>
      </c>
      <c r="AS29" s="29">
        <v>3629.9538447215778</v>
      </c>
      <c r="AT29" s="30">
        <f t="shared" si="3"/>
        <v>533221.3740338371</v>
      </c>
      <c r="AU29" s="32">
        <v>44357.94082352026</v>
      </c>
      <c r="AV29" s="32">
        <v>75882.3223616607</v>
      </c>
      <c r="AW29" s="30">
        <f t="shared" si="0"/>
        <v>120240.26318518096</v>
      </c>
      <c r="AX29" s="31">
        <v>0</v>
      </c>
      <c r="AY29" s="30">
        <f t="shared" si="4"/>
        <v>120240.26318518096</v>
      </c>
      <c r="AZ29" s="32">
        <v>0</v>
      </c>
      <c r="BA29" s="36">
        <v>-26810.2224214185</v>
      </c>
      <c r="BB29" s="37">
        <f t="shared" si="1"/>
        <v>-26810.2224214185</v>
      </c>
      <c r="BC29" s="38">
        <v>9066.64</v>
      </c>
      <c r="BD29" s="37">
        <f t="shared" si="2"/>
        <v>102496.68076376246</v>
      </c>
      <c r="BE29" s="38">
        <v>142070.74022802906</v>
      </c>
      <c r="BF29" s="34">
        <v>-15567.2772421466</v>
      </c>
      <c r="BG29" s="35">
        <f t="shared" si="5"/>
        <v>478080.03732742387</v>
      </c>
    </row>
    <row r="30" spans="1:59" s="4" customFormat="1" ht="15" customHeight="1">
      <c r="A30" s="54"/>
      <c r="B30" s="12" t="s">
        <v>6</v>
      </c>
      <c r="C30" s="17">
        <v>22</v>
      </c>
      <c r="D30" s="29">
        <v>1083.6630922768113</v>
      </c>
      <c r="E30" s="29">
        <v>3709.163685877238</v>
      </c>
      <c r="F30" s="29">
        <v>0</v>
      </c>
      <c r="G30" s="29">
        <v>229.71868761717016</v>
      </c>
      <c r="H30" s="29">
        <v>707.3900095344703</v>
      </c>
      <c r="I30" s="29">
        <v>3429.9794617898474</v>
      </c>
      <c r="J30" s="29">
        <v>32159.5267916127</v>
      </c>
      <c r="K30" s="29">
        <v>138.35114292919286</v>
      </c>
      <c r="L30" s="29">
        <v>1050.6700855534596</v>
      </c>
      <c r="M30" s="29">
        <v>33919.31656581294</v>
      </c>
      <c r="N30" s="29">
        <v>17.59740775042027</v>
      </c>
      <c r="O30" s="29">
        <v>12598.785810236173</v>
      </c>
      <c r="P30" s="29">
        <v>26396.508360278858</v>
      </c>
      <c r="Q30" s="29">
        <v>115520.87581154695</v>
      </c>
      <c r="R30" s="29">
        <v>1587.3501175424185</v>
      </c>
      <c r="S30" s="29">
        <v>53142.42904749133</v>
      </c>
      <c r="T30" s="29">
        <v>1737.2814623455727</v>
      </c>
      <c r="U30" s="29">
        <v>19919.147856249096</v>
      </c>
      <c r="V30" s="29">
        <v>0</v>
      </c>
      <c r="W30" s="29">
        <v>0</v>
      </c>
      <c r="X30" s="29">
        <v>97.34471563601798</v>
      </c>
      <c r="Y30" s="29">
        <v>54708.14623306417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30">
        <f t="shared" si="3"/>
        <v>362153.2463451449</v>
      </c>
      <c r="AU30" s="32">
        <v>0</v>
      </c>
      <c r="AV30" s="32">
        <v>0</v>
      </c>
      <c r="AW30" s="30">
        <f t="shared" si="0"/>
        <v>0</v>
      </c>
      <c r="AX30" s="31">
        <v>0</v>
      </c>
      <c r="AY30" s="30">
        <f t="shared" si="4"/>
        <v>0</v>
      </c>
      <c r="AZ30" s="32">
        <v>0</v>
      </c>
      <c r="BA30" s="36">
        <v>8890.471058664578</v>
      </c>
      <c r="BB30" s="37">
        <f t="shared" si="1"/>
        <v>8890.471058664578</v>
      </c>
      <c r="BC30" s="38">
        <v>1135.88</v>
      </c>
      <c r="BD30" s="37">
        <f t="shared" si="2"/>
        <v>10026.351058664579</v>
      </c>
      <c r="BE30" s="38">
        <v>210144.88242920663</v>
      </c>
      <c r="BF30" s="34">
        <v>-264.34178333880845</v>
      </c>
      <c r="BG30" s="35">
        <f t="shared" si="5"/>
        <v>161770.373191264</v>
      </c>
    </row>
    <row r="31" spans="1:59" s="4" customFormat="1" ht="15" customHeight="1">
      <c r="A31" s="54"/>
      <c r="B31" s="11" t="s">
        <v>13</v>
      </c>
      <c r="C31" s="17">
        <v>23</v>
      </c>
      <c r="D31" s="29">
        <v>414123.065433295</v>
      </c>
      <c r="E31" s="29">
        <v>562244.5876087667</v>
      </c>
      <c r="F31" s="29">
        <v>403821.25532644975</v>
      </c>
      <c r="G31" s="29">
        <v>303618.4710201729</v>
      </c>
      <c r="H31" s="29">
        <v>183837.53938128185</v>
      </c>
      <c r="I31" s="29">
        <v>370283.99511043105</v>
      </c>
      <c r="J31" s="29">
        <v>171570.1607819581</v>
      </c>
      <c r="K31" s="29">
        <v>39803.83722283473</v>
      </c>
      <c r="L31" s="29">
        <v>79390.55358687577</v>
      </c>
      <c r="M31" s="29">
        <v>143866.2863289946</v>
      </c>
      <c r="N31" s="29">
        <v>37968.244243794</v>
      </c>
      <c r="O31" s="29">
        <v>1483407.2364552773</v>
      </c>
      <c r="P31" s="29">
        <v>1105300.0867969901</v>
      </c>
      <c r="Q31" s="29">
        <v>1690491.3790051728</v>
      </c>
      <c r="R31" s="29">
        <v>180338.50720204826</v>
      </c>
      <c r="S31" s="29">
        <v>463620.8424213856</v>
      </c>
      <c r="T31" s="29">
        <v>276901.5372341192</v>
      </c>
      <c r="U31" s="29">
        <v>85911.80503651286</v>
      </c>
      <c r="V31" s="29">
        <v>242635.4021090102</v>
      </c>
      <c r="W31" s="29">
        <v>13615.301686474733</v>
      </c>
      <c r="X31" s="29">
        <v>5743.133921500191</v>
      </c>
      <c r="Y31" s="29">
        <v>3219.6467549109093</v>
      </c>
      <c r="Z31" s="29">
        <v>2446481.2652074764</v>
      </c>
      <c r="AA31" s="29">
        <v>51579.24688659358</v>
      </c>
      <c r="AB31" s="29">
        <v>102595.44159304509</v>
      </c>
      <c r="AC31" s="29">
        <v>574434.5856656136</v>
      </c>
      <c r="AD31" s="29">
        <v>96769.07354252783</v>
      </c>
      <c r="AE31" s="29">
        <v>18049.457942645055</v>
      </c>
      <c r="AF31" s="29">
        <v>161627.90155602334</v>
      </c>
      <c r="AG31" s="29">
        <v>124148.46944053001</v>
      </c>
      <c r="AH31" s="29">
        <v>376071.5055751556</v>
      </c>
      <c r="AI31" s="29">
        <v>202423.50911398788</v>
      </c>
      <c r="AJ31" s="29">
        <v>75753.30672933748</v>
      </c>
      <c r="AK31" s="29">
        <v>43879.310879443416</v>
      </c>
      <c r="AL31" s="29">
        <v>14033.999646797301</v>
      </c>
      <c r="AM31" s="29">
        <v>73968.3518286566</v>
      </c>
      <c r="AN31" s="29">
        <v>26145.70909627479</v>
      </c>
      <c r="AO31" s="29">
        <v>136297.90599252068</v>
      </c>
      <c r="AP31" s="29">
        <v>193382.49632360385</v>
      </c>
      <c r="AQ31" s="29">
        <v>70968.37085948193</v>
      </c>
      <c r="AR31" s="29">
        <v>129350.67337613659</v>
      </c>
      <c r="AS31" s="29">
        <v>156730.26494408428</v>
      </c>
      <c r="AT31" s="30">
        <f t="shared" si="3"/>
        <v>13336403.720868193</v>
      </c>
      <c r="AU31" s="32">
        <v>531426.5811987718</v>
      </c>
      <c r="AV31" s="32">
        <v>1065913.8018309937</v>
      </c>
      <c r="AW31" s="30">
        <f t="shared" si="0"/>
        <v>1597340.3830297654</v>
      </c>
      <c r="AX31" s="31">
        <v>0</v>
      </c>
      <c r="AY31" s="30">
        <f t="shared" si="4"/>
        <v>1597340.3830297654</v>
      </c>
      <c r="AZ31" s="32">
        <v>0</v>
      </c>
      <c r="BA31" s="36">
        <v>0</v>
      </c>
      <c r="BB31" s="37">
        <f t="shared" si="1"/>
        <v>0</v>
      </c>
      <c r="BC31" s="38">
        <v>245133.74</v>
      </c>
      <c r="BD31" s="37">
        <f t="shared" si="2"/>
        <v>1842474.1230297654</v>
      </c>
      <c r="BE31" s="38">
        <v>316677.163244564</v>
      </c>
      <c r="BF31" s="34">
        <v>-7403.834564942867</v>
      </c>
      <c r="BG31" s="35">
        <f t="shared" si="5"/>
        <v>14854796.84608845</v>
      </c>
    </row>
    <row r="32" spans="1:59" s="4" customFormat="1" ht="15" customHeight="1">
      <c r="A32" s="54"/>
      <c r="B32" s="11" t="s">
        <v>7</v>
      </c>
      <c r="C32" s="17">
        <v>24</v>
      </c>
      <c r="D32" s="29">
        <v>0</v>
      </c>
      <c r="E32" s="29">
        <v>6012.8591406068535</v>
      </c>
      <c r="F32" s="29">
        <v>4307.486863582107</v>
      </c>
      <c r="G32" s="29">
        <v>34570.4283633627</v>
      </c>
      <c r="H32" s="29">
        <v>7521.645356810249</v>
      </c>
      <c r="I32" s="29">
        <v>12490.620850743153</v>
      </c>
      <c r="J32" s="29">
        <v>9790.795002561003</v>
      </c>
      <c r="K32" s="29">
        <v>538.9094355600647</v>
      </c>
      <c r="L32" s="29">
        <v>872.8072851237986</v>
      </c>
      <c r="M32" s="29">
        <v>3807.8149271414504</v>
      </c>
      <c r="N32" s="29">
        <v>31671.062273388736</v>
      </c>
      <c r="O32" s="29">
        <v>87107.65410343133</v>
      </c>
      <c r="P32" s="29">
        <v>39390.94278640034</v>
      </c>
      <c r="Q32" s="29">
        <v>71479.98798859416</v>
      </c>
      <c r="R32" s="29">
        <v>12359.90353249016</v>
      </c>
      <c r="S32" s="29">
        <v>19063.290941617895</v>
      </c>
      <c r="T32" s="29">
        <v>71579.90540181524</v>
      </c>
      <c r="U32" s="29">
        <v>59622.13864413442</v>
      </c>
      <c r="V32" s="29">
        <v>19032.511200210123</v>
      </c>
      <c r="W32" s="29">
        <v>10046.440314408328</v>
      </c>
      <c r="X32" s="29">
        <v>4335.294216684418</v>
      </c>
      <c r="Y32" s="29">
        <v>0</v>
      </c>
      <c r="Z32" s="29">
        <v>0</v>
      </c>
      <c r="AA32" s="29">
        <v>209649.19612321467</v>
      </c>
      <c r="AB32" s="29">
        <v>4369.797508481046</v>
      </c>
      <c r="AC32" s="29">
        <v>56531.97106706893</v>
      </c>
      <c r="AD32" s="29">
        <v>12406.46726093462</v>
      </c>
      <c r="AE32" s="29">
        <v>109.15928831783643</v>
      </c>
      <c r="AF32" s="29">
        <v>0</v>
      </c>
      <c r="AG32" s="29">
        <v>5924.380021033477</v>
      </c>
      <c r="AH32" s="29">
        <v>12669.91379548392</v>
      </c>
      <c r="AI32" s="29">
        <v>0</v>
      </c>
      <c r="AJ32" s="29">
        <v>0</v>
      </c>
      <c r="AK32" s="29">
        <v>891.073946333974</v>
      </c>
      <c r="AL32" s="29">
        <v>0</v>
      </c>
      <c r="AM32" s="29">
        <v>2317.0684554377017</v>
      </c>
      <c r="AN32" s="29">
        <v>1844.0312901563432</v>
      </c>
      <c r="AO32" s="29">
        <v>12961.543782101366</v>
      </c>
      <c r="AP32" s="29">
        <v>0</v>
      </c>
      <c r="AQ32" s="29">
        <v>1091.9030475354846</v>
      </c>
      <c r="AR32" s="29">
        <v>0</v>
      </c>
      <c r="AS32" s="29">
        <v>0</v>
      </c>
      <c r="AT32" s="30">
        <f t="shared" si="3"/>
        <v>826369.0042147657</v>
      </c>
      <c r="AU32" s="32">
        <v>51753.99994429192</v>
      </c>
      <c r="AV32" s="32">
        <v>612162.5596994987</v>
      </c>
      <c r="AW32" s="30">
        <f t="shared" si="0"/>
        <v>663916.5596437906</v>
      </c>
      <c r="AX32" s="31">
        <v>0</v>
      </c>
      <c r="AY32" s="30">
        <f t="shared" si="4"/>
        <v>663916.5596437906</v>
      </c>
      <c r="AZ32" s="32">
        <v>0</v>
      </c>
      <c r="BA32" s="36">
        <v>9150.053785707</v>
      </c>
      <c r="BB32" s="37">
        <f t="shared" si="1"/>
        <v>9150.053785707</v>
      </c>
      <c r="BC32" s="38">
        <v>0</v>
      </c>
      <c r="BD32" s="37">
        <f t="shared" si="2"/>
        <v>673066.6134294976</v>
      </c>
      <c r="BE32" s="38">
        <v>220.0375246619388</v>
      </c>
      <c r="BF32" s="34">
        <v>-718.3826405468863</v>
      </c>
      <c r="BG32" s="35">
        <f t="shared" si="5"/>
        <v>1498497.1974790546</v>
      </c>
    </row>
    <row r="33" spans="1:59" s="4" customFormat="1" ht="15" customHeight="1">
      <c r="A33" s="54"/>
      <c r="B33" s="11" t="s">
        <v>8</v>
      </c>
      <c r="C33" s="17">
        <v>25</v>
      </c>
      <c r="D33" s="29">
        <v>6911.359593957274</v>
      </c>
      <c r="E33" s="29">
        <v>14402.431549897788</v>
      </c>
      <c r="F33" s="29">
        <v>6164.625453094245</v>
      </c>
      <c r="G33" s="29">
        <v>5126.518090825219</v>
      </c>
      <c r="H33" s="29">
        <v>8386.69280429368</v>
      </c>
      <c r="I33" s="29">
        <v>28168.482836274736</v>
      </c>
      <c r="J33" s="29">
        <v>2471.1515597040793</v>
      </c>
      <c r="K33" s="29">
        <v>1353.692525191689</v>
      </c>
      <c r="L33" s="29">
        <v>1285.2908858374747</v>
      </c>
      <c r="M33" s="29">
        <v>3676.8836172059328</v>
      </c>
      <c r="N33" s="29">
        <v>690.4058589464512</v>
      </c>
      <c r="O33" s="29">
        <v>13694.540219014118</v>
      </c>
      <c r="P33" s="29">
        <v>7634.992185721993</v>
      </c>
      <c r="Q33" s="29">
        <v>8104.796313294541</v>
      </c>
      <c r="R33" s="29">
        <v>1583.5985770848529</v>
      </c>
      <c r="S33" s="29">
        <v>9936.064450387616</v>
      </c>
      <c r="T33" s="29">
        <v>3107.7998685348657</v>
      </c>
      <c r="U33" s="29">
        <v>1428.20881045378</v>
      </c>
      <c r="V33" s="29">
        <v>5890.272973521561</v>
      </c>
      <c r="W33" s="29">
        <v>506.48837485881364</v>
      </c>
      <c r="X33" s="29">
        <v>124.41663241768174</v>
      </c>
      <c r="Y33" s="29">
        <v>120.61837718225112</v>
      </c>
      <c r="Z33" s="29">
        <v>3730.2051207247555</v>
      </c>
      <c r="AA33" s="29">
        <v>57.84491270703159</v>
      </c>
      <c r="AB33" s="29">
        <v>1948.1582708144058</v>
      </c>
      <c r="AC33" s="29">
        <v>57682.98591152796</v>
      </c>
      <c r="AD33" s="29">
        <v>7613.314300526828</v>
      </c>
      <c r="AE33" s="29">
        <v>1305.7709556523855</v>
      </c>
      <c r="AF33" s="29">
        <v>2831.854630015</v>
      </c>
      <c r="AG33" s="29">
        <v>4055.1410122460643</v>
      </c>
      <c r="AH33" s="29">
        <v>20712.727405757498</v>
      </c>
      <c r="AI33" s="29">
        <v>9093.259888433324</v>
      </c>
      <c r="AJ33" s="29">
        <v>12796.74785217877</v>
      </c>
      <c r="AK33" s="29">
        <v>1248.1086521831091</v>
      </c>
      <c r="AL33" s="29">
        <v>1111.3994093366662</v>
      </c>
      <c r="AM33" s="29">
        <v>4499.797052022198</v>
      </c>
      <c r="AN33" s="29">
        <v>653.1520033823004</v>
      </c>
      <c r="AO33" s="29">
        <v>14769.710630788524</v>
      </c>
      <c r="AP33" s="29">
        <v>9064.727562091026</v>
      </c>
      <c r="AQ33" s="29">
        <v>7685.102901133978</v>
      </c>
      <c r="AR33" s="29">
        <v>6166.034684934688</v>
      </c>
      <c r="AS33" s="29">
        <v>4571.169263135835</v>
      </c>
      <c r="AT33" s="30">
        <f t="shared" si="3"/>
        <v>302366.543977293</v>
      </c>
      <c r="AU33" s="32">
        <v>27364.90620421433</v>
      </c>
      <c r="AV33" s="32">
        <v>307475.1351435558</v>
      </c>
      <c r="AW33" s="30">
        <f t="shared" si="0"/>
        <v>334840.04134777014</v>
      </c>
      <c r="AX33" s="31">
        <v>0</v>
      </c>
      <c r="AY33" s="30">
        <f t="shared" si="4"/>
        <v>334840.04134777014</v>
      </c>
      <c r="AZ33" s="32">
        <v>0</v>
      </c>
      <c r="BA33" s="36">
        <v>0</v>
      </c>
      <c r="BB33" s="37">
        <f t="shared" si="1"/>
        <v>0</v>
      </c>
      <c r="BC33" s="38">
        <v>1583.61</v>
      </c>
      <c r="BD33" s="37">
        <f t="shared" si="2"/>
        <v>336423.6513477701</v>
      </c>
      <c r="BE33" s="38">
        <v>1052.5381717525631</v>
      </c>
      <c r="BF33" s="34">
        <v>1230.6889019986847</v>
      </c>
      <c r="BG33" s="35">
        <f t="shared" si="5"/>
        <v>638968.3460553092</v>
      </c>
    </row>
    <row r="34" spans="1:59" s="4" customFormat="1" ht="15" customHeight="1">
      <c r="A34" s="54"/>
      <c r="B34" s="11" t="s">
        <v>36</v>
      </c>
      <c r="C34" s="17">
        <v>26</v>
      </c>
      <c r="D34" s="29">
        <v>9269.758220707201</v>
      </c>
      <c r="E34" s="29">
        <v>6656.345704550473</v>
      </c>
      <c r="F34" s="29">
        <v>8933.311619070659</v>
      </c>
      <c r="G34" s="29">
        <v>2522.903724480139</v>
      </c>
      <c r="H34" s="29">
        <v>3178.7726219494416</v>
      </c>
      <c r="I34" s="29">
        <v>9509.784950168201</v>
      </c>
      <c r="J34" s="29">
        <v>322.92979245624406</v>
      </c>
      <c r="K34" s="29">
        <v>390.90758669808156</v>
      </c>
      <c r="L34" s="29">
        <v>750.2022016380239</v>
      </c>
      <c r="M34" s="29">
        <v>1043.6309029877289</v>
      </c>
      <c r="N34" s="29">
        <v>220.35625270658753</v>
      </c>
      <c r="O34" s="29">
        <v>13831.899842225306</v>
      </c>
      <c r="P34" s="29">
        <v>9098.162521054179</v>
      </c>
      <c r="Q34" s="29">
        <v>15835.079092407488</v>
      </c>
      <c r="R34" s="29">
        <v>776.0947918424016</v>
      </c>
      <c r="S34" s="29">
        <v>11142.696001915143</v>
      </c>
      <c r="T34" s="29">
        <v>5474.761022602632</v>
      </c>
      <c r="U34" s="29">
        <v>3342.2148483143656</v>
      </c>
      <c r="V34" s="29">
        <v>2145.0965056418736</v>
      </c>
      <c r="W34" s="29">
        <v>94.67471208465852</v>
      </c>
      <c r="X34" s="29">
        <v>106.81412270433094</v>
      </c>
      <c r="Y34" s="29">
        <v>74.20175487043313</v>
      </c>
      <c r="Z34" s="29">
        <v>2763.4105466047968</v>
      </c>
      <c r="AA34" s="29">
        <v>138.32213640018972</v>
      </c>
      <c r="AB34" s="29">
        <v>521.7588362929987</v>
      </c>
      <c r="AC34" s="29">
        <v>0</v>
      </c>
      <c r="AD34" s="29">
        <v>85817.77689812008</v>
      </c>
      <c r="AE34" s="29">
        <v>41606.38254719674</v>
      </c>
      <c r="AF34" s="29">
        <v>6428.889294775503</v>
      </c>
      <c r="AG34" s="29">
        <v>78665.69425630987</v>
      </c>
      <c r="AH34" s="29">
        <v>53968.58790554488</v>
      </c>
      <c r="AI34" s="29">
        <v>52516.05970415612</v>
      </c>
      <c r="AJ34" s="29">
        <v>102402.11862954489</v>
      </c>
      <c r="AK34" s="29">
        <v>93.88837919572765</v>
      </c>
      <c r="AL34" s="29">
        <v>2958.575994009099</v>
      </c>
      <c r="AM34" s="29">
        <v>9956.551072963199</v>
      </c>
      <c r="AN34" s="29">
        <v>603.5544373445847</v>
      </c>
      <c r="AO34" s="29">
        <v>96500.37207987545</v>
      </c>
      <c r="AP34" s="29">
        <v>33479.76612027266</v>
      </c>
      <c r="AQ34" s="29">
        <v>2443.5364598252195</v>
      </c>
      <c r="AR34" s="29">
        <v>133503.65235342056</v>
      </c>
      <c r="AS34" s="29">
        <v>20989.6423108774</v>
      </c>
      <c r="AT34" s="30">
        <f t="shared" si="3"/>
        <v>830079.1387558057</v>
      </c>
      <c r="AU34" s="32">
        <v>575799.2530402174</v>
      </c>
      <c r="AV34" s="32">
        <v>680366.0672648705</v>
      </c>
      <c r="AW34" s="30">
        <f t="shared" si="0"/>
        <v>1256165.320305088</v>
      </c>
      <c r="AX34" s="31">
        <v>0</v>
      </c>
      <c r="AY34" s="30">
        <f t="shared" si="4"/>
        <v>1256165.320305088</v>
      </c>
      <c r="AZ34" s="32">
        <v>40561494.7231649</v>
      </c>
      <c r="BA34" s="32">
        <v>0</v>
      </c>
      <c r="BB34" s="30">
        <f t="shared" si="1"/>
        <v>40561494.7231649</v>
      </c>
      <c r="BC34" s="33">
        <v>0</v>
      </c>
      <c r="BD34" s="30">
        <f t="shared" si="2"/>
        <v>41817660.04346999</v>
      </c>
      <c r="BE34" s="33">
        <v>0</v>
      </c>
      <c r="BF34" s="34">
        <v>660.8177742063999</v>
      </c>
      <c r="BG34" s="35">
        <f t="shared" si="5"/>
        <v>42648400</v>
      </c>
    </row>
    <row r="35" spans="1:59" s="4" customFormat="1" ht="15" customHeight="1">
      <c r="A35" s="54"/>
      <c r="B35" s="11" t="s">
        <v>66</v>
      </c>
      <c r="C35" s="17">
        <v>27</v>
      </c>
      <c r="D35" s="29">
        <v>534096.2650572306</v>
      </c>
      <c r="E35" s="29">
        <v>532257.9608902854</v>
      </c>
      <c r="F35" s="29">
        <v>203907.2437653822</v>
      </c>
      <c r="G35" s="29">
        <v>163024.23898015852</v>
      </c>
      <c r="H35" s="29">
        <v>123936.64822902426</v>
      </c>
      <c r="I35" s="29">
        <v>769075.760200984</v>
      </c>
      <c r="J35" s="29">
        <v>43288.1680293642</v>
      </c>
      <c r="K35" s="29">
        <v>49297.94331490036</v>
      </c>
      <c r="L35" s="29">
        <v>101828.47954005167</v>
      </c>
      <c r="M35" s="29">
        <v>97855.24903156595</v>
      </c>
      <c r="N35" s="29">
        <v>64471.05862382238</v>
      </c>
      <c r="O35" s="29">
        <v>513022.1448269715</v>
      </c>
      <c r="P35" s="29">
        <v>495273.428675826</v>
      </c>
      <c r="Q35" s="29">
        <v>792377.9308210023</v>
      </c>
      <c r="R35" s="29">
        <v>114669.1745398074</v>
      </c>
      <c r="S35" s="29">
        <v>368156.073865172</v>
      </c>
      <c r="T35" s="29">
        <v>160712.9559728787</v>
      </c>
      <c r="U35" s="29">
        <v>57234.30951051504</v>
      </c>
      <c r="V35" s="29">
        <v>227705.99862952568</v>
      </c>
      <c r="W35" s="29">
        <v>13709.260159802367</v>
      </c>
      <c r="X35" s="29">
        <v>6543.9398949505385</v>
      </c>
      <c r="Y35" s="29">
        <v>4119.968274418568</v>
      </c>
      <c r="Z35" s="29">
        <v>49222.791098081805</v>
      </c>
      <c r="AA35" s="29">
        <v>11327.129081824682</v>
      </c>
      <c r="AB35" s="29">
        <v>2941.651572634999</v>
      </c>
      <c r="AC35" s="29">
        <v>670101.9069026015</v>
      </c>
      <c r="AD35" s="29">
        <v>565942.1533635677</v>
      </c>
      <c r="AE35" s="29">
        <v>48888.18946360231</v>
      </c>
      <c r="AF35" s="29">
        <v>30692.837819567834</v>
      </c>
      <c r="AG35" s="29">
        <v>1022667.5687230456</v>
      </c>
      <c r="AH35" s="29">
        <v>45528.68779303723</v>
      </c>
      <c r="AI35" s="29">
        <v>215472.08472635224</v>
      </c>
      <c r="AJ35" s="29">
        <v>42338.267391498084</v>
      </c>
      <c r="AK35" s="29">
        <v>150795.48528758768</v>
      </c>
      <c r="AL35" s="29">
        <v>16447.96226996269</v>
      </c>
      <c r="AM35" s="29">
        <v>105823.72725771795</v>
      </c>
      <c r="AN35" s="29">
        <v>12182.801319659415</v>
      </c>
      <c r="AO35" s="29">
        <v>74427.57164583224</v>
      </c>
      <c r="AP35" s="29">
        <v>56604.07169241226</v>
      </c>
      <c r="AQ35" s="29">
        <v>12226.628016837318</v>
      </c>
      <c r="AR35" s="29">
        <v>33861.52438327663</v>
      </c>
      <c r="AS35" s="29">
        <v>221753.3372389626</v>
      </c>
      <c r="AT35" s="30">
        <f t="shared" si="3"/>
        <v>8825810.5778817</v>
      </c>
      <c r="AU35" s="32">
        <v>350112.84455970116</v>
      </c>
      <c r="AV35" s="32">
        <v>709222.6130191713</v>
      </c>
      <c r="AW35" s="30">
        <f t="shared" si="0"/>
        <v>1059335.4575788723</v>
      </c>
      <c r="AX35" s="31">
        <v>399716.8594977969</v>
      </c>
      <c r="AY35" s="30">
        <f t="shared" si="4"/>
        <v>1459052.3170766693</v>
      </c>
      <c r="AZ35" s="39">
        <v>206645</v>
      </c>
      <c r="BA35" s="32">
        <v>49900</v>
      </c>
      <c r="BB35" s="30">
        <f t="shared" si="1"/>
        <v>256545</v>
      </c>
      <c r="BC35" s="33">
        <v>284597.032172784</v>
      </c>
      <c r="BD35" s="30">
        <f t="shared" si="2"/>
        <v>2000194.3492494533</v>
      </c>
      <c r="BE35" s="33">
        <v>180020.439367139</v>
      </c>
      <c r="BF35" s="34">
        <v>-79184.4877640139</v>
      </c>
      <c r="BG35" s="35">
        <f t="shared" si="5"/>
        <v>10566800</v>
      </c>
    </row>
    <row r="36" spans="1:59" s="4" customFormat="1" ht="15" customHeight="1">
      <c r="A36" s="54"/>
      <c r="B36" s="11" t="s">
        <v>9</v>
      </c>
      <c r="C36" s="17">
        <v>28</v>
      </c>
      <c r="D36" s="29">
        <v>40993.210637866985</v>
      </c>
      <c r="E36" s="29">
        <v>11892.036119567785</v>
      </c>
      <c r="F36" s="29">
        <v>7489.547152233913</v>
      </c>
      <c r="G36" s="29">
        <v>10387.791461348514</v>
      </c>
      <c r="H36" s="29">
        <v>1749.1459691159923</v>
      </c>
      <c r="I36" s="29">
        <v>23089.578745840354</v>
      </c>
      <c r="J36" s="29">
        <v>1889.037304085317</v>
      </c>
      <c r="K36" s="29">
        <v>1787.054994538743</v>
      </c>
      <c r="L36" s="29">
        <v>3247.255520935461</v>
      </c>
      <c r="M36" s="29">
        <v>1975.8189193624648</v>
      </c>
      <c r="N36" s="29">
        <v>2657.6302463020174</v>
      </c>
      <c r="O36" s="29">
        <v>37358.841043108994</v>
      </c>
      <c r="P36" s="29">
        <v>7098.505068984927</v>
      </c>
      <c r="Q36" s="29">
        <v>6568.279990989796</v>
      </c>
      <c r="R36" s="29">
        <v>1045.8066996074692</v>
      </c>
      <c r="S36" s="29">
        <v>9202.564294693686</v>
      </c>
      <c r="T36" s="29">
        <v>11665.5902821235</v>
      </c>
      <c r="U36" s="29">
        <v>3464.3227411465014</v>
      </c>
      <c r="V36" s="29">
        <v>24849.102721284286</v>
      </c>
      <c r="W36" s="29">
        <v>1382.3392895988025</v>
      </c>
      <c r="X36" s="29">
        <v>298.1015129499595</v>
      </c>
      <c r="Y36" s="29">
        <v>2255.3296404570847</v>
      </c>
      <c r="Z36" s="29">
        <v>3848.1148658875863</v>
      </c>
      <c r="AA36" s="29">
        <v>997.2214624050619</v>
      </c>
      <c r="AB36" s="29">
        <v>370.71434866909476</v>
      </c>
      <c r="AC36" s="29">
        <v>12901.535178903403</v>
      </c>
      <c r="AD36" s="29">
        <v>6826.708337362445</v>
      </c>
      <c r="AE36" s="29">
        <v>51011.01938810718</v>
      </c>
      <c r="AF36" s="29">
        <v>5691.070479555274</v>
      </c>
      <c r="AG36" s="29">
        <v>15875.912348951337</v>
      </c>
      <c r="AH36" s="29">
        <v>3862.252814778463</v>
      </c>
      <c r="AI36" s="29">
        <v>87562.7017089526</v>
      </c>
      <c r="AJ36" s="29">
        <v>25097.75128144868</v>
      </c>
      <c r="AK36" s="29">
        <v>18939.634796530798</v>
      </c>
      <c r="AL36" s="29">
        <v>3157.6424348471464</v>
      </c>
      <c r="AM36" s="29">
        <v>23366.469522614083</v>
      </c>
      <c r="AN36" s="29">
        <v>1087.367315446491</v>
      </c>
      <c r="AO36" s="29">
        <v>8893.302641537088</v>
      </c>
      <c r="AP36" s="29">
        <v>12306.608626998554</v>
      </c>
      <c r="AQ36" s="29">
        <v>2443.6922597551466</v>
      </c>
      <c r="AR36" s="29">
        <v>4130.51592584118</v>
      </c>
      <c r="AS36" s="29">
        <v>90297.231838803</v>
      </c>
      <c r="AT36" s="30">
        <f t="shared" si="3"/>
        <v>591014.3579335373</v>
      </c>
      <c r="AU36" s="32">
        <v>7716.385982995985</v>
      </c>
      <c r="AV36" s="32">
        <v>30614.11354601632</v>
      </c>
      <c r="AW36" s="30">
        <f t="shared" si="0"/>
        <v>38330.499529012304</v>
      </c>
      <c r="AX36" s="32">
        <v>0</v>
      </c>
      <c r="AY36" s="30">
        <f t="shared" si="4"/>
        <v>38330.499529012304</v>
      </c>
      <c r="AZ36" s="32">
        <v>0</v>
      </c>
      <c r="BA36" s="32">
        <v>0</v>
      </c>
      <c r="BB36" s="30">
        <f t="shared" si="1"/>
        <v>0</v>
      </c>
      <c r="BC36" s="33">
        <v>2873.3264410177276</v>
      </c>
      <c r="BD36" s="30">
        <f t="shared" si="2"/>
        <v>41203.82597003003</v>
      </c>
      <c r="BE36" s="33">
        <v>3604.036047561406</v>
      </c>
      <c r="BF36" s="34">
        <v>285.85214399406686</v>
      </c>
      <c r="BG36" s="35">
        <f t="shared" si="5"/>
        <v>628900</v>
      </c>
    </row>
    <row r="37" spans="1:59" s="4" customFormat="1" ht="15" customHeight="1">
      <c r="A37" s="54"/>
      <c r="B37" s="11" t="s">
        <v>38</v>
      </c>
      <c r="C37" s="17">
        <v>29</v>
      </c>
      <c r="D37" s="29">
        <v>20152.2404938197</v>
      </c>
      <c r="E37" s="29">
        <v>121771.3682139184</v>
      </c>
      <c r="F37" s="29">
        <v>11187.644654927664</v>
      </c>
      <c r="G37" s="29">
        <v>23555.5922084787</v>
      </c>
      <c r="H37" s="29">
        <v>44350.55599044076</v>
      </c>
      <c r="I37" s="29">
        <v>183775.45066830952</v>
      </c>
      <c r="J37" s="29">
        <v>17322.187914745984</v>
      </c>
      <c r="K37" s="29">
        <v>22160.89088732903</v>
      </c>
      <c r="L37" s="29">
        <v>20537.936260531143</v>
      </c>
      <c r="M37" s="29">
        <v>14576.163137158259</v>
      </c>
      <c r="N37" s="29">
        <v>5327.324723546484</v>
      </c>
      <c r="O37" s="29">
        <v>86546.2499606718</v>
      </c>
      <c r="P37" s="29">
        <v>76175.3758062489</v>
      </c>
      <c r="Q37" s="29">
        <v>50751.55526533259</v>
      </c>
      <c r="R37" s="29">
        <v>11284.443617480098</v>
      </c>
      <c r="S37" s="29">
        <v>98141.21869995614</v>
      </c>
      <c r="T37" s="29">
        <v>102119.35541723986</v>
      </c>
      <c r="U37" s="29">
        <v>15418.091794854072</v>
      </c>
      <c r="V37" s="29">
        <v>36638.99152143255</v>
      </c>
      <c r="W37" s="29">
        <v>14447.004518874857</v>
      </c>
      <c r="X37" s="29">
        <v>1129.5836380276546</v>
      </c>
      <c r="Y37" s="29">
        <v>144.13383059995584</v>
      </c>
      <c r="Z37" s="29">
        <v>26027.944723861383</v>
      </c>
      <c r="AA37" s="29">
        <v>623.7628513001024</v>
      </c>
      <c r="AB37" s="29">
        <v>1732.5055140745424</v>
      </c>
      <c r="AC37" s="29">
        <v>231553.67677295173</v>
      </c>
      <c r="AD37" s="29">
        <v>124229.16021779466</v>
      </c>
      <c r="AE37" s="29">
        <v>11992.81003190185</v>
      </c>
      <c r="AF37" s="29">
        <v>822676.3703296181</v>
      </c>
      <c r="AG37" s="29">
        <v>59454.638440524956</v>
      </c>
      <c r="AH37" s="29">
        <v>77256.49370980282</v>
      </c>
      <c r="AI37" s="29">
        <v>684985.6816057441</v>
      </c>
      <c r="AJ37" s="29">
        <v>44362.631613946265</v>
      </c>
      <c r="AK37" s="29">
        <v>69648.14015123894</v>
      </c>
      <c r="AL37" s="29">
        <v>16166.26378477419</v>
      </c>
      <c r="AM37" s="29">
        <v>17902.952011536283</v>
      </c>
      <c r="AN37" s="29">
        <v>18302.439288422054</v>
      </c>
      <c r="AO37" s="29">
        <v>93068.92919873333</v>
      </c>
      <c r="AP37" s="29">
        <v>73723.21056233774</v>
      </c>
      <c r="AQ37" s="29">
        <v>34784.72576002975</v>
      </c>
      <c r="AR37" s="29">
        <v>54384.811754234026</v>
      </c>
      <c r="AS37" s="29">
        <v>398088.5064559363</v>
      </c>
      <c r="AT37" s="30">
        <f t="shared" si="3"/>
        <v>3838479.0140026873</v>
      </c>
      <c r="AU37" s="32">
        <v>603943.4220171126</v>
      </c>
      <c r="AV37" s="32">
        <v>1992364.7002262922</v>
      </c>
      <c r="AW37" s="30">
        <f t="shared" si="0"/>
        <v>2596308.122243405</v>
      </c>
      <c r="AX37" s="32">
        <v>0</v>
      </c>
      <c r="AY37" s="30">
        <f t="shared" si="4"/>
        <v>2596308.122243405</v>
      </c>
      <c r="AZ37" s="32">
        <v>1230496.1183619034</v>
      </c>
      <c r="BA37" s="32">
        <v>0</v>
      </c>
      <c r="BB37" s="30">
        <f t="shared" si="1"/>
        <v>1230496.1183619034</v>
      </c>
      <c r="BC37" s="33">
        <v>15560.75259512221</v>
      </c>
      <c r="BD37" s="30">
        <f t="shared" si="2"/>
        <v>3842364.9932004306</v>
      </c>
      <c r="BE37" s="33">
        <v>157102.3000831697</v>
      </c>
      <c r="BF37" s="34">
        <v>1758.2928800517693</v>
      </c>
      <c r="BG37" s="35">
        <f t="shared" si="5"/>
        <v>7525500</v>
      </c>
    </row>
    <row r="38" spans="1:59" s="26" customFormat="1" ht="15" customHeight="1">
      <c r="A38" s="54"/>
      <c r="B38" s="12" t="s">
        <v>39</v>
      </c>
      <c r="C38" s="17">
        <v>30</v>
      </c>
      <c r="D38" s="40">
        <v>911457.3244738189</v>
      </c>
      <c r="E38" s="40">
        <v>485427.44293609954</v>
      </c>
      <c r="F38" s="40">
        <v>113005.3875138766</v>
      </c>
      <c r="G38" s="40">
        <v>142677.4752073994</v>
      </c>
      <c r="H38" s="40">
        <v>73792.44054197318</v>
      </c>
      <c r="I38" s="40">
        <v>2235566.432546934</v>
      </c>
      <c r="J38" s="40">
        <v>171251.31996188324</v>
      </c>
      <c r="K38" s="40">
        <v>136296.12001771285</v>
      </c>
      <c r="L38" s="40">
        <v>181247.79920585972</v>
      </c>
      <c r="M38" s="40">
        <v>226001.9705728795</v>
      </c>
      <c r="N38" s="40">
        <v>54406.31937781417</v>
      </c>
      <c r="O38" s="40">
        <v>1154488.0395312828</v>
      </c>
      <c r="P38" s="40">
        <v>759232.2660965078</v>
      </c>
      <c r="Q38" s="40">
        <v>1050176.0989229179</v>
      </c>
      <c r="R38" s="40">
        <v>147917.49732880134</v>
      </c>
      <c r="S38" s="40">
        <v>1042649.6337803246</v>
      </c>
      <c r="T38" s="40">
        <v>437743.51960869465</v>
      </c>
      <c r="U38" s="40">
        <v>270973.19237139594</v>
      </c>
      <c r="V38" s="40">
        <v>475769.5461084909</v>
      </c>
      <c r="W38" s="40">
        <v>34221.74841814871</v>
      </c>
      <c r="X38" s="40">
        <v>20098.718793318752</v>
      </c>
      <c r="Y38" s="40">
        <v>1350.071948072369</v>
      </c>
      <c r="Z38" s="40">
        <v>703050.342653804</v>
      </c>
      <c r="AA38" s="40">
        <v>59615.915493564404</v>
      </c>
      <c r="AB38" s="40">
        <v>38667.88508669618</v>
      </c>
      <c r="AC38" s="40">
        <v>1245701.609282241</v>
      </c>
      <c r="AD38" s="40">
        <v>145400.49674921986</v>
      </c>
      <c r="AE38" s="40">
        <v>27708.425600058097</v>
      </c>
      <c r="AF38" s="40">
        <v>117496.97756529866</v>
      </c>
      <c r="AG38" s="40">
        <v>218253.82112094198</v>
      </c>
      <c r="AH38" s="40">
        <v>128236.80430627325</v>
      </c>
      <c r="AI38" s="40">
        <v>175510.87298462383</v>
      </c>
      <c r="AJ38" s="40">
        <v>242598.56369123896</v>
      </c>
      <c r="AK38" s="40">
        <v>62723.46761436512</v>
      </c>
      <c r="AL38" s="40">
        <v>14703.373426731365</v>
      </c>
      <c r="AM38" s="40">
        <v>86098.34295162249</v>
      </c>
      <c r="AN38" s="40">
        <v>25531.166809707523</v>
      </c>
      <c r="AO38" s="40">
        <v>111720.99007194905</v>
      </c>
      <c r="AP38" s="40">
        <v>178248.3756607979</v>
      </c>
      <c r="AQ38" s="40">
        <v>95227.80985360369</v>
      </c>
      <c r="AR38" s="40">
        <v>45974.8698698461</v>
      </c>
      <c r="AS38" s="40">
        <v>164976.82530744572</v>
      </c>
      <c r="AT38" s="30">
        <f t="shared" si="3"/>
        <v>14013197.301364237</v>
      </c>
      <c r="AU38" s="32">
        <v>119166.37928432059</v>
      </c>
      <c r="AV38" s="32">
        <v>127438.76282437787</v>
      </c>
      <c r="AW38" s="30">
        <f t="shared" si="0"/>
        <v>246605.14210869846</v>
      </c>
      <c r="AX38" s="32">
        <v>0</v>
      </c>
      <c r="AY38" s="30">
        <f t="shared" si="4"/>
        <v>246605.14210869846</v>
      </c>
      <c r="AZ38" s="32">
        <v>125588.32</v>
      </c>
      <c r="BA38" s="32">
        <v>53000</v>
      </c>
      <c r="BB38" s="30">
        <f t="shared" si="1"/>
        <v>178588.32</v>
      </c>
      <c r="BC38" s="33">
        <v>0</v>
      </c>
      <c r="BD38" s="30">
        <f t="shared" si="2"/>
        <v>425193.46210869844</v>
      </c>
      <c r="BE38" s="33">
        <v>0</v>
      </c>
      <c r="BF38" s="34">
        <v>-1090.7634729351848</v>
      </c>
      <c r="BG38" s="35">
        <f t="shared" si="5"/>
        <v>14437300</v>
      </c>
    </row>
    <row r="39" spans="1:59" s="4" customFormat="1" ht="15" customHeight="1">
      <c r="A39" s="54"/>
      <c r="B39" s="11" t="s">
        <v>40</v>
      </c>
      <c r="C39" s="17">
        <v>31</v>
      </c>
      <c r="D39" s="29">
        <v>117237.98296829143</v>
      </c>
      <c r="E39" s="29">
        <v>176600.25814650452</v>
      </c>
      <c r="F39" s="29">
        <v>99175.57650504747</v>
      </c>
      <c r="G39" s="29">
        <v>98138.60217014348</v>
      </c>
      <c r="H39" s="29">
        <v>21725.33324075635</v>
      </c>
      <c r="I39" s="29">
        <v>317302.2122055105</v>
      </c>
      <c r="J39" s="29">
        <v>19761.321792950555</v>
      </c>
      <c r="K39" s="29">
        <v>22557.234606861624</v>
      </c>
      <c r="L39" s="29">
        <v>41908.82948079801</v>
      </c>
      <c r="M39" s="29">
        <v>61240.17529310294</v>
      </c>
      <c r="N39" s="29">
        <v>5483.084774161224</v>
      </c>
      <c r="O39" s="29">
        <v>467847.0965704372</v>
      </c>
      <c r="P39" s="29">
        <v>158550.07822952236</v>
      </c>
      <c r="Q39" s="29">
        <v>77620.26513660217</v>
      </c>
      <c r="R39" s="29">
        <v>31226.552961765457</v>
      </c>
      <c r="S39" s="29">
        <v>159697.28973401655</v>
      </c>
      <c r="T39" s="29">
        <v>195601.28521571378</v>
      </c>
      <c r="U39" s="29">
        <v>64176.04735577386</v>
      </c>
      <c r="V39" s="29">
        <v>136823.39167531286</v>
      </c>
      <c r="W39" s="29">
        <v>13061.173911210684</v>
      </c>
      <c r="X39" s="29">
        <v>5822.504597264483</v>
      </c>
      <c r="Y39" s="29">
        <v>3020.129358523943</v>
      </c>
      <c r="Z39" s="29">
        <v>56575.24753634151</v>
      </c>
      <c r="AA39" s="29">
        <v>11978.914132833346</v>
      </c>
      <c r="AB39" s="29">
        <v>8227.737915568423</v>
      </c>
      <c r="AC39" s="29">
        <v>461845.7702267104</v>
      </c>
      <c r="AD39" s="29">
        <v>152417.1151020151</v>
      </c>
      <c r="AE39" s="29">
        <v>18279.199562839778</v>
      </c>
      <c r="AF39" s="29">
        <v>218143.3097605951</v>
      </c>
      <c r="AG39" s="29">
        <v>341352.0981440203</v>
      </c>
      <c r="AH39" s="29">
        <v>74390.57261126944</v>
      </c>
      <c r="AI39" s="29">
        <v>792642.102398319</v>
      </c>
      <c r="AJ39" s="29">
        <v>196962.1782739889</v>
      </c>
      <c r="AK39" s="29">
        <v>234439.67609253447</v>
      </c>
      <c r="AL39" s="29">
        <v>66975.34165902635</v>
      </c>
      <c r="AM39" s="29">
        <v>147234.3328065301</v>
      </c>
      <c r="AN39" s="29">
        <v>125198.80342468577</v>
      </c>
      <c r="AO39" s="29">
        <v>283528.56997161015</v>
      </c>
      <c r="AP39" s="29">
        <v>104403.04265428666</v>
      </c>
      <c r="AQ39" s="29">
        <v>31249.355033983582</v>
      </c>
      <c r="AR39" s="29">
        <v>111338.53709605658</v>
      </c>
      <c r="AS39" s="29">
        <v>660160.0487088938</v>
      </c>
      <c r="AT39" s="30">
        <f t="shared" si="3"/>
        <v>6391918.379042381</v>
      </c>
      <c r="AU39" s="32">
        <v>1327241.7041813221</v>
      </c>
      <c r="AV39" s="32">
        <v>2420712.6055123983</v>
      </c>
      <c r="AW39" s="30">
        <f t="shared" si="0"/>
        <v>3747954.30969372</v>
      </c>
      <c r="AX39" s="32">
        <v>0</v>
      </c>
      <c r="AY39" s="30">
        <f t="shared" si="4"/>
        <v>3747954.30969372</v>
      </c>
      <c r="AZ39" s="32">
        <v>0</v>
      </c>
      <c r="BA39" s="32">
        <v>0</v>
      </c>
      <c r="BB39" s="30">
        <f t="shared" si="1"/>
        <v>0</v>
      </c>
      <c r="BC39" s="33">
        <v>0</v>
      </c>
      <c r="BD39" s="30">
        <f t="shared" si="2"/>
        <v>3747954.30969372</v>
      </c>
      <c r="BE39" s="33">
        <v>0</v>
      </c>
      <c r="BF39" s="34">
        <v>2127.3112638983876</v>
      </c>
      <c r="BG39" s="35">
        <f t="shared" si="5"/>
        <v>10142000</v>
      </c>
    </row>
    <row r="40" spans="1:59" s="4" customFormat="1" ht="15" customHeight="1">
      <c r="A40" s="54"/>
      <c r="B40" s="11" t="s">
        <v>41</v>
      </c>
      <c r="C40" s="17">
        <v>32</v>
      </c>
      <c r="D40" s="29">
        <v>391594.46361754637</v>
      </c>
      <c r="E40" s="29">
        <v>621334.4920377472</v>
      </c>
      <c r="F40" s="29">
        <v>89481.37444249027</v>
      </c>
      <c r="G40" s="29">
        <v>212611.5205846066</v>
      </c>
      <c r="H40" s="29">
        <v>33289.974644734626</v>
      </c>
      <c r="I40" s="29">
        <v>441190.918084655</v>
      </c>
      <c r="J40" s="29">
        <v>91793.01849277722</v>
      </c>
      <c r="K40" s="29">
        <v>95846.43205478057</v>
      </c>
      <c r="L40" s="29">
        <v>130336.85564098925</v>
      </c>
      <c r="M40" s="29">
        <v>100742.95235910584</v>
      </c>
      <c r="N40" s="29">
        <v>59174.013502616304</v>
      </c>
      <c r="O40" s="29">
        <v>394234.1186519414</v>
      </c>
      <c r="P40" s="29">
        <v>341901.39249134867</v>
      </c>
      <c r="Q40" s="29">
        <v>624108.3103120906</v>
      </c>
      <c r="R40" s="29">
        <v>144374.48475277988</v>
      </c>
      <c r="S40" s="29">
        <v>612904.3531124501</v>
      </c>
      <c r="T40" s="29">
        <v>438160.11024751246</v>
      </c>
      <c r="U40" s="29">
        <v>78707.20484216046</v>
      </c>
      <c r="V40" s="29">
        <v>132467.73504962178</v>
      </c>
      <c r="W40" s="29">
        <v>2063.7081128606424</v>
      </c>
      <c r="X40" s="29">
        <v>2841.267446604892</v>
      </c>
      <c r="Y40" s="29">
        <v>2666.1588204683903</v>
      </c>
      <c r="Z40" s="29">
        <v>867167.0991132987</v>
      </c>
      <c r="AA40" s="29">
        <v>9291.691312614596</v>
      </c>
      <c r="AB40" s="29">
        <v>17706.289960297305</v>
      </c>
      <c r="AC40" s="29">
        <v>411161.96046668134</v>
      </c>
      <c r="AD40" s="29">
        <v>966143.8326487421</v>
      </c>
      <c r="AE40" s="29">
        <v>15141.94322641439</v>
      </c>
      <c r="AF40" s="29">
        <v>90461.57663159279</v>
      </c>
      <c r="AG40" s="29">
        <v>364613.5060499445</v>
      </c>
      <c r="AH40" s="29">
        <v>181278.20598185388</v>
      </c>
      <c r="AI40" s="29">
        <v>84679.00469138996</v>
      </c>
      <c r="AJ40" s="29">
        <v>917260.8190435136</v>
      </c>
      <c r="AK40" s="29">
        <v>150941.40898725603</v>
      </c>
      <c r="AL40" s="29">
        <v>6540.965682860323</v>
      </c>
      <c r="AM40" s="29">
        <v>113513.36238480003</v>
      </c>
      <c r="AN40" s="29">
        <v>55085.07402392492</v>
      </c>
      <c r="AO40" s="29">
        <v>153943.0045104935</v>
      </c>
      <c r="AP40" s="29">
        <v>341628.52634025447</v>
      </c>
      <c r="AQ40" s="29">
        <v>15866.481792435052</v>
      </c>
      <c r="AR40" s="29">
        <v>123665.49731154228</v>
      </c>
      <c r="AS40" s="29">
        <v>88329.24459358718</v>
      </c>
      <c r="AT40" s="30">
        <f t="shared" si="3"/>
        <v>10016244.354055384</v>
      </c>
      <c r="AU40" s="32">
        <v>90671.6148278597</v>
      </c>
      <c r="AV40" s="32">
        <v>504601.94970326853</v>
      </c>
      <c r="AW40" s="30">
        <f t="shared" si="0"/>
        <v>595273.5645311283</v>
      </c>
      <c r="AX40" s="32">
        <v>152362</v>
      </c>
      <c r="AY40" s="30">
        <f t="shared" si="4"/>
        <v>747635.5645311283</v>
      </c>
      <c r="AZ40" s="32">
        <v>0</v>
      </c>
      <c r="BA40" s="32">
        <v>0</v>
      </c>
      <c r="BB40" s="30">
        <f t="shared" si="1"/>
        <v>0</v>
      </c>
      <c r="BC40" s="33">
        <v>4849.122055362263</v>
      </c>
      <c r="BD40" s="30">
        <f t="shared" si="2"/>
        <v>752484.6865864905</v>
      </c>
      <c r="BE40" s="33">
        <v>44596.169986014</v>
      </c>
      <c r="BF40" s="34">
        <v>-2332.870655860752</v>
      </c>
      <c r="BG40" s="35">
        <f t="shared" si="5"/>
        <v>10721800</v>
      </c>
    </row>
    <row r="41" spans="1:59" s="4" customFormat="1" ht="15" customHeight="1">
      <c r="A41" s="54"/>
      <c r="B41" s="11" t="s">
        <v>67</v>
      </c>
      <c r="C41" s="17">
        <v>33</v>
      </c>
      <c r="D41" s="29">
        <v>49.225084375330475</v>
      </c>
      <c r="E41" s="29">
        <v>4996.531892648029</v>
      </c>
      <c r="F41" s="29">
        <v>585.781337299389</v>
      </c>
      <c r="G41" s="29">
        <v>761.8129057178278</v>
      </c>
      <c r="H41" s="29">
        <v>1319.452112070304</v>
      </c>
      <c r="I41" s="29">
        <v>9278.785611835408</v>
      </c>
      <c r="J41" s="29">
        <v>263.240375970039</v>
      </c>
      <c r="K41" s="29">
        <v>1193.7040200411907</v>
      </c>
      <c r="L41" s="29">
        <v>16182.15138546387</v>
      </c>
      <c r="M41" s="29">
        <v>1562.1548340675574</v>
      </c>
      <c r="N41" s="29">
        <v>476.02408291338844</v>
      </c>
      <c r="O41" s="29">
        <v>5702.742457873255</v>
      </c>
      <c r="P41" s="29">
        <v>20969.418504732894</v>
      </c>
      <c r="Q41" s="29">
        <v>2497.326318846821</v>
      </c>
      <c r="R41" s="29">
        <v>933.9508566805749</v>
      </c>
      <c r="S41" s="29">
        <v>13528.22522586981</v>
      </c>
      <c r="T41" s="29">
        <v>4168.493682617697</v>
      </c>
      <c r="U41" s="29">
        <v>3309.857364049007</v>
      </c>
      <c r="V41" s="29">
        <v>1537.3736629261377</v>
      </c>
      <c r="W41" s="29">
        <v>209.95554870304983</v>
      </c>
      <c r="X41" s="29">
        <v>51.558917966511395</v>
      </c>
      <c r="Y41" s="29">
        <v>899.7670151587081</v>
      </c>
      <c r="Z41" s="29">
        <v>311.5856317896287</v>
      </c>
      <c r="AA41" s="29">
        <v>620.807672236786</v>
      </c>
      <c r="AB41" s="29">
        <v>14.472462920978666</v>
      </c>
      <c r="AC41" s="29">
        <v>2934.3261095228095</v>
      </c>
      <c r="AD41" s="29">
        <v>7525.4762940307455</v>
      </c>
      <c r="AE41" s="29">
        <v>7302.559542611912</v>
      </c>
      <c r="AF41" s="29">
        <v>47572.983267533156</v>
      </c>
      <c r="AG41" s="29">
        <v>93556.08789292692</v>
      </c>
      <c r="AH41" s="29">
        <v>12454.69360536573</v>
      </c>
      <c r="AI41" s="29">
        <v>87712.23476732822</v>
      </c>
      <c r="AJ41" s="29">
        <v>26624.06496453938</v>
      </c>
      <c r="AK41" s="29">
        <v>6025.911302012768</v>
      </c>
      <c r="AL41" s="29">
        <v>0</v>
      </c>
      <c r="AM41" s="29">
        <v>1032.1513346431234</v>
      </c>
      <c r="AN41" s="29">
        <v>1925.234118809596</v>
      </c>
      <c r="AO41" s="29">
        <v>106250.24293778905</v>
      </c>
      <c r="AP41" s="29">
        <v>46389.897775610916</v>
      </c>
      <c r="AQ41" s="29">
        <v>6971.394624383569</v>
      </c>
      <c r="AR41" s="29">
        <v>23317.33359363415</v>
      </c>
      <c r="AS41" s="29">
        <v>22258.022474904305</v>
      </c>
      <c r="AT41" s="30">
        <f t="shared" si="3"/>
        <v>591277.0135704206</v>
      </c>
      <c r="AU41" s="32">
        <v>999292.692002795</v>
      </c>
      <c r="AV41" s="32">
        <v>2889335.404318622</v>
      </c>
      <c r="AW41" s="30">
        <f t="shared" si="0"/>
        <v>3888628.096321417</v>
      </c>
      <c r="AX41" s="31">
        <v>0</v>
      </c>
      <c r="AY41" s="30">
        <f t="shared" si="4"/>
        <v>3888628.096321417</v>
      </c>
      <c r="AZ41" s="32">
        <v>4250352.050112631</v>
      </c>
      <c r="BA41" s="32">
        <v>0</v>
      </c>
      <c r="BB41" s="30">
        <f t="shared" si="1"/>
        <v>4250352.050112631</v>
      </c>
      <c r="BC41" s="33">
        <v>0</v>
      </c>
      <c r="BD41" s="30">
        <f t="shared" si="2"/>
        <v>8138980.146434048</v>
      </c>
      <c r="BE41" s="33">
        <v>0</v>
      </c>
      <c r="BF41" s="34">
        <v>442.8399955313653</v>
      </c>
      <c r="BG41" s="35">
        <f t="shared" si="5"/>
        <v>8730700</v>
      </c>
    </row>
    <row r="42" spans="1:59" s="4" customFormat="1" ht="15" customHeight="1">
      <c r="A42" s="54"/>
      <c r="B42" s="11" t="s">
        <v>42</v>
      </c>
      <c r="C42" s="17">
        <v>34</v>
      </c>
      <c r="D42" s="29">
        <v>64310.80956269948</v>
      </c>
      <c r="E42" s="29">
        <v>51132.38036811898</v>
      </c>
      <c r="F42" s="29">
        <v>12478.903887358321</v>
      </c>
      <c r="G42" s="29">
        <v>8002.815582243705</v>
      </c>
      <c r="H42" s="29">
        <v>7476.789822815145</v>
      </c>
      <c r="I42" s="29">
        <v>353107.1777451287</v>
      </c>
      <c r="J42" s="29">
        <v>5852.60271612722</v>
      </c>
      <c r="K42" s="29">
        <v>2481.8320286387197</v>
      </c>
      <c r="L42" s="29">
        <v>47537.25991885179</v>
      </c>
      <c r="M42" s="29">
        <v>27039.74259583804</v>
      </c>
      <c r="N42" s="29">
        <v>3552.141405576807</v>
      </c>
      <c r="O42" s="29">
        <v>170079.10669193484</v>
      </c>
      <c r="P42" s="29">
        <v>83787.44970718682</v>
      </c>
      <c r="Q42" s="29">
        <v>22915.147609733667</v>
      </c>
      <c r="R42" s="29">
        <v>23888.457426243123</v>
      </c>
      <c r="S42" s="29">
        <v>129619.05654450266</v>
      </c>
      <c r="T42" s="29">
        <v>91694.20057475606</v>
      </c>
      <c r="U42" s="29">
        <v>44366.68975864435</v>
      </c>
      <c r="V42" s="29">
        <v>103237.19672900983</v>
      </c>
      <c r="W42" s="29">
        <v>15435.544930983664</v>
      </c>
      <c r="X42" s="29">
        <v>4054.025789920031</v>
      </c>
      <c r="Y42" s="29">
        <v>861.0136139960557</v>
      </c>
      <c r="Z42" s="29">
        <v>49869.4811162755</v>
      </c>
      <c r="AA42" s="29">
        <v>2701.6422172791004</v>
      </c>
      <c r="AB42" s="29">
        <v>1079.24664174867</v>
      </c>
      <c r="AC42" s="29">
        <v>65444.54245337087</v>
      </c>
      <c r="AD42" s="29">
        <v>54403.57319616339</v>
      </c>
      <c r="AE42" s="29">
        <v>35246.645529429006</v>
      </c>
      <c r="AF42" s="29">
        <v>355886.3143490508</v>
      </c>
      <c r="AG42" s="29">
        <v>267409.173570345</v>
      </c>
      <c r="AH42" s="29">
        <v>115875.56633236376</v>
      </c>
      <c r="AI42" s="29">
        <v>190616.3682206952</v>
      </c>
      <c r="AJ42" s="29">
        <v>179146.05583383262</v>
      </c>
      <c r="AK42" s="29">
        <v>120935.21166903536</v>
      </c>
      <c r="AL42" s="29">
        <v>15538.608638422374</v>
      </c>
      <c r="AM42" s="29">
        <v>49204.51769869738</v>
      </c>
      <c r="AN42" s="29">
        <v>17794.54869502753</v>
      </c>
      <c r="AO42" s="29">
        <v>48545.75563363647</v>
      </c>
      <c r="AP42" s="29">
        <v>42066.52428288857</v>
      </c>
      <c r="AQ42" s="29">
        <v>10818.29325537912</v>
      </c>
      <c r="AR42" s="29">
        <v>62661.28220292168</v>
      </c>
      <c r="AS42" s="29">
        <v>89973.94791659703</v>
      </c>
      <c r="AT42" s="30">
        <f t="shared" si="3"/>
        <v>3048127.6444634674</v>
      </c>
      <c r="AU42" s="32">
        <v>52596.79886659332</v>
      </c>
      <c r="AV42" s="32">
        <v>789359.5885721489</v>
      </c>
      <c r="AW42" s="30">
        <f t="shared" si="0"/>
        <v>841956.3874387422</v>
      </c>
      <c r="AX42" s="31">
        <v>252728.645558481</v>
      </c>
      <c r="AY42" s="30">
        <f t="shared" si="4"/>
        <v>1094685.032997223</v>
      </c>
      <c r="AZ42" s="32">
        <v>0</v>
      </c>
      <c r="BA42" s="32">
        <v>0</v>
      </c>
      <c r="BB42" s="30">
        <f t="shared" si="1"/>
        <v>0</v>
      </c>
      <c r="BC42" s="33">
        <v>9709.4621780315</v>
      </c>
      <c r="BD42" s="30">
        <f t="shared" si="2"/>
        <v>1104394.4951752545</v>
      </c>
      <c r="BE42" s="33">
        <v>0</v>
      </c>
      <c r="BF42" s="34">
        <v>1077.860361278057</v>
      </c>
      <c r="BG42" s="35">
        <f t="shared" si="5"/>
        <v>4153600</v>
      </c>
    </row>
    <row r="43" spans="1:59" s="4" customFormat="1" ht="15" customHeight="1">
      <c r="A43" s="54"/>
      <c r="B43" s="11" t="s">
        <v>11</v>
      </c>
      <c r="C43" s="17">
        <v>35</v>
      </c>
      <c r="D43" s="29">
        <v>30336.915302688918</v>
      </c>
      <c r="E43" s="29">
        <v>8615.603867512582</v>
      </c>
      <c r="F43" s="29">
        <v>5594.431896592419</v>
      </c>
      <c r="G43" s="29">
        <v>1096.994335117415</v>
      </c>
      <c r="H43" s="29">
        <v>820.5663433832773</v>
      </c>
      <c r="I43" s="29">
        <v>28875.096195140864</v>
      </c>
      <c r="J43" s="29">
        <v>789.5078845472466</v>
      </c>
      <c r="K43" s="29">
        <v>399.33930321855047</v>
      </c>
      <c r="L43" s="29">
        <v>2419.4635317102534</v>
      </c>
      <c r="M43" s="29">
        <v>2152.761779814815</v>
      </c>
      <c r="N43" s="29">
        <v>309.9136318606997</v>
      </c>
      <c r="O43" s="29">
        <v>59372.78767151577</v>
      </c>
      <c r="P43" s="29">
        <v>8554.00073980734</v>
      </c>
      <c r="Q43" s="29">
        <v>50543.51123243616</v>
      </c>
      <c r="R43" s="29">
        <v>9583.723571112077</v>
      </c>
      <c r="S43" s="29">
        <v>82011.77619691307</v>
      </c>
      <c r="T43" s="29">
        <v>77878.67867494124</v>
      </c>
      <c r="U43" s="29">
        <v>13019.870474209998</v>
      </c>
      <c r="V43" s="29">
        <v>71686.88334233288</v>
      </c>
      <c r="W43" s="29">
        <v>3768.012740402724</v>
      </c>
      <c r="X43" s="29">
        <v>1009.6282922175725</v>
      </c>
      <c r="Y43" s="29">
        <v>275.0039787388178</v>
      </c>
      <c r="Z43" s="29">
        <v>8240.82231725003</v>
      </c>
      <c r="AA43" s="29">
        <v>73.64440767723428</v>
      </c>
      <c r="AB43" s="29">
        <v>148.79649538224524</v>
      </c>
      <c r="AC43" s="29">
        <v>30350.64382633237</v>
      </c>
      <c r="AD43" s="29">
        <v>1689.2955386520946</v>
      </c>
      <c r="AE43" s="29">
        <v>1637.6501728439855</v>
      </c>
      <c r="AF43" s="29">
        <v>26189.330518107567</v>
      </c>
      <c r="AG43" s="29">
        <v>24297.069633287145</v>
      </c>
      <c r="AH43" s="29">
        <v>2972.5557445723475</v>
      </c>
      <c r="AI43" s="29">
        <v>26687.648685956086</v>
      </c>
      <c r="AJ43" s="29">
        <v>556.3573957840908</v>
      </c>
      <c r="AK43" s="29">
        <v>0</v>
      </c>
      <c r="AL43" s="29">
        <v>8085.8522628769615</v>
      </c>
      <c r="AM43" s="29">
        <v>3573.1303858589918</v>
      </c>
      <c r="AN43" s="29">
        <v>1095.3820771697106</v>
      </c>
      <c r="AO43" s="29">
        <v>33.97758645530892</v>
      </c>
      <c r="AP43" s="29">
        <v>5261.312000798428</v>
      </c>
      <c r="AQ43" s="29">
        <v>1074.2578383472173</v>
      </c>
      <c r="AR43" s="29">
        <v>631.4273117111117</v>
      </c>
      <c r="AS43" s="29">
        <v>5019.50740422158</v>
      </c>
      <c r="AT43" s="30">
        <f t="shared" si="3"/>
        <v>606733.1325894991</v>
      </c>
      <c r="AU43" s="32">
        <v>0</v>
      </c>
      <c r="AV43" s="32">
        <v>0</v>
      </c>
      <c r="AW43" s="30">
        <f t="shared" si="0"/>
        <v>0</v>
      </c>
      <c r="AX43" s="31">
        <v>523953.89446388</v>
      </c>
      <c r="AY43" s="30">
        <f t="shared" si="4"/>
        <v>523953.89446388</v>
      </c>
      <c r="AZ43" s="32">
        <v>0</v>
      </c>
      <c r="BA43" s="32">
        <v>0</v>
      </c>
      <c r="BB43" s="30">
        <f t="shared" si="1"/>
        <v>0</v>
      </c>
      <c r="BC43" s="33">
        <v>0</v>
      </c>
      <c r="BD43" s="30">
        <f t="shared" si="2"/>
        <v>523953.89446388</v>
      </c>
      <c r="BE43" s="33">
        <v>0</v>
      </c>
      <c r="BF43" s="34">
        <v>-187.02705337898806</v>
      </c>
      <c r="BG43" s="35">
        <f t="shared" si="5"/>
        <v>1130500</v>
      </c>
    </row>
    <row r="44" spans="1:59" s="4" customFormat="1" ht="15" customHeight="1">
      <c r="A44" s="54"/>
      <c r="B44" s="11" t="s">
        <v>43</v>
      </c>
      <c r="C44" s="17">
        <v>36</v>
      </c>
      <c r="D44" s="29">
        <v>294711.3282665869</v>
      </c>
      <c r="E44" s="29">
        <v>100537.22438044025</v>
      </c>
      <c r="F44" s="29">
        <v>57195.759746170625</v>
      </c>
      <c r="G44" s="29">
        <v>54238.64988045396</v>
      </c>
      <c r="H44" s="29">
        <v>1019.8546053552933</v>
      </c>
      <c r="I44" s="29">
        <v>39644.36054236757</v>
      </c>
      <c r="J44" s="29">
        <v>2106.5364031834924</v>
      </c>
      <c r="K44" s="29">
        <v>4562.033796209739</v>
      </c>
      <c r="L44" s="29">
        <v>5697.426989648646</v>
      </c>
      <c r="M44" s="29">
        <v>5315.567284775032</v>
      </c>
      <c r="N44" s="29">
        <v>1522.101257159751</v>
      </c>
      <c r="O44" s="29">
        <v>62706.79938302829</v>
      </c>
      <c r="P44" s="29">
        <v>63985.12625893998</v>
      </c>
      <c r="Q44" s="29">
        <v>92174.9784737231</v>
      </c>
      <c r="R44" s="29">
        <v>18501.788319070838</v>
      </c>
      <c r="S44" s="29">
        <v>107203.98589959096</v>
      </c>
      <c r="T44" s="29">
        <v>30372.65122628766</v>
      </c>
      <c r="U44" s="29">
        <v>13523.357962268434</v>
      </c>
      <c r="V44" s="29">
        <v>34475.62826662628</v>
      </c>
      <c r="W44" s="29">
        <v>5185.350499888568</v>
      </c>
      <c r="X44" s="29">
        <v>1759.5659302311915</v>
      </c>
      <c r="Y44" s="29">
        <v>10.103157756403128</v>
      </c>
      <c r="Z44" s="29">
        <v>8539.55969383183</v>
      </c>
      <c r="AA44" s="29">
        <v>261.10646416012776</v>
      </c>
      <c r="AB44" s="29">
        <v>3427.0914905654636</v>
      </c>
      <c r="AC44" s="29">
        <v>112901.08781599803</v>
      </c>
      <c r="AD44" s="29">
        <v>5836.44204115584</v>
      </c>
      <c r="AE44" s="29">
        <v>40.361608722391274</v>
      </c>
      <c r="AF44" s="29">
        <v>31443.594812701926</v>
      </c>
      <c r="AG44" s="29">
        <v>29623.716893231605</v>
      </c>
      <c r="AH44" s="29">
        <v>315.78576340855125</v>
      </c>
      <c r="AI44" s="29">
        <v>971.1774190720186</v>
      </c>
      <c r="AJ44" s="29">
        <v>0</v>
      </c>
      <c r="AK44" s="29">
        <v>288.99301260333493</v>
      </c>
      <c r="AL44" s="29">
        <v>11973.118045880763</v>
      </c>
      <c r="AM44" s="29">
        <v>192942.55433882933</v>
      </c>
      <c r="AN44" s="29">
        <v>4420.193337087214</v>
      </c>
      <c r="AO44" s="29">
        <v>1898.053991396523</v>
      </c>
      <c r="AP44" s="29">
        <v>0</v>
      </c>
      <c r="AQ44" s="29">
        <v>0</v>
      </c>
      <c r="AR44" s="29">
        <v>0</v>
      </c>
      <c r="AS44" s="29">
        <v>10204.47715060972</v>
      </c>
      <c r="AT44" s="30">
        <f t="shared" si="3"/>
        <v>1411537.4924090176</v>
      </c>
      <c r="AU44" s="32">
        <v>0</v>
      </c>
      <c r="AV44" s="32">
        <v>0</v>
      </c>
      <c r="AW44" s="30">
        <f t="shared" si="0"/>
        <v>0</v>
      </c>
      <c r="AX44" s="31">
        <v>1477000.8847014096</v>
      </c>
      <c r="AY44" s="30">
        <f t="shared" si="4"/>
        <v>1477000.8847014096</v>
      </c>
      <c r="AZ44" s="32">
        <v>280842.28958834894</v>
      </c>
      <c r="BA44" s="32">
        <v>0</v>
      </c>
      <c r="BB44" s="30">
        <f t="shared" si="1"/>
        <v>280842.28958834894</v>
      </c>
      <c r="BC44" s="33">
        <v>0</v>
      </c>
      <c r="BD44" s="30">
        <f t="shared" si="2"/>
        <v>1757843.1742897586</v>
      </c>
      <c r="BE44" s="33">
        <v>0</v>
      </c>
      <c r="BF44" s="34">
        <v>119.33330122381449</v>
      </c>
      <c r="BG44" s="35">
        <f t="shared" si="5"/>
        <v>3169500</v>
      </c>
    </row>
    <row r="45" spans="1:59" s="4" customFormat="1" ht="15" customHeight="1">
      <c r="A45" s="54"/>
      <c r="B45" s="11" t="s">
        <v>44</v>
      </c>
      <c r="C45" s="17">
        <v>37</v>
      </c>
      <c r="D45" s="29">
        <v>44854.81506679783</v>
      </c>
      <c r="E45" s="29">
        <v>7832.547744231768</v>
      </c>
      <c r="F45" s="29">
        <v>2501.146804639245</v>
      </c>
      <c r="G45" s="29">
        <v>1625.218219073804</v>
      </c>
      <c r="H45" s="29">
        <v>1716.0149914848603</v>
      </c>
      <c r="I45" s="29">
        <v>1888.8301444688952</v>
      </c>
      <c r="J45" s="29">
        <v>437.13951335293564</v>
      </c>
      <c r="K45" s="29">
        <v>23.61944450318793</v>
      </c>
      <c r="L45" s="29">
        <v>217.08140442954567</v>
      </c>
      <c r="M45" s="29">
        <v>914.2796602915017</v>
      </c>
      <c r="N45" s="29">
        <v>114.22481031279577</v>
      </c>
      <c r="O45" s="29">
        <v>8943.63777726577</v>
      </c>
      <c r="P45" s="29">
        <v>1071.45537479808</v>
      </c>
      <c r="Q45" s="29">
        <v>4382.807183835561</v>
      </c>
      <c r="R45" s="29">
        <v>1218.4865771515276</v>
      </c>
      <c r="S45" s="29">
        <v>4350.071551422113</v>
      </c>
      <c r="T45" s="29">
        <v>848.6831772037052</v>
      </c>
      <c r="U45" s="29">
        <v>900.2885171295992</v>
      </c>
      <c r="V45" s="29">
        <v>745.9481377148675</v>
      </c>
      <c r="W45" s="29">
        <v>68.85493898881536</v>
      </c>
      <c r="X45" s="29">
        <v>24.62157575394185</v>
      </c>
      <c r="Y45" s="29">
        <v>5.65202982063924</v>
      </c>
      <c r="Z45" s="29">
        <v>4297.530771996798</v>
      </c>
      <c r="AA45" s="29">
        <v>5.2203894168005895</v>
      </c>
      <c r="AB45" s="29">
        <v>70765.59736994875</v>
      </c>
      <c r="AC45" s="29">
        <v>443.61339534638006</v>
      </c>
      <c r="AD45" s="29">
        <v>1725.313915247626</v>
      </c>
      <c r="AE45" s="29">
        <v>0</v>
      </c>
      <c r="AF45" s="29">
        <v>1411.6607845832823</v>
      </c>
      <c r="AG45" s="29">
        <v>1169.9656332075647</v>
      </c>
      <c r="AH45" s="29">
        <v>3525.7830779618894</v>
      </c>
      <c r="AI45" s="29">
        <v>13867.990713663461</v>
      </c>
      <c r="AJ45" s="29">
        <v>5553.204898352988</v>
      </c>
      <c r="AK45" s="29">
        <v>16809.029038179036</v>
      </c>
      <c r="AL45" s="29">
        <v>0</v>
      </c>
      <c r="AM45" s="29">
        <v>385.4247297050385</v>
      </c>
      <c r="AN45" s="29">
        <v>28599.438315811414</v>
      </c>
      <c r="AO45" s="29">
        <v>1068.7392993625256</v>
      </c>
      <c r="AP45" s="29">
        <v>8653.744992844599</v>
      </c>
      <c r="AQ45" s="29">
        <v>187.83124652152435</v>
      </c>
      <c r="AR45" s="29">
        <v>56.83390617180571</v>
      </c>
      <c r="AS45" s="29">
        <v>1461.301422496629</v>
      </c>
      <c r="AT45" s="30">
        <f t="shared" si="3"/>
        <v>244673.64854548906</v>
      </c>
      <c r="AU45" s="32">
        <v>17974.418047120653</v>
      </c>
      <c r="AV45" s="32">
        <v>37399.87431783333</v>
      </c>
      <c r="AW45" s="30">
        <f t="shared" si="0"/>
        <v>55374.29236495399</v>
      </c>
      <c r="AX45" s="31">
        <v>704753.763768243</v>
      </c>
      <c r="AY45" s="30">
        <f t="shared" si="4"/>
        <v>760128.056133197</v>
      </c>
      <c r="AZ45" s="32">
        <v>0</v>
      </c>
      <c r="BA45" s="32">
        <v>0</v>
      </c>
      <c r="BB45" s="30">
        <f t="shared" si="1"/>
        <v>0</v>
      </c>
      <c r="BC45" s="33">
        <v>0</v>
      </c>
      <c r="BD45" s="30">
        <f t="shared" si="2"/>
        <v>760128.056133197</v>
      </c>
      <c r="BE45" s="33">
        <v>0</v>
      </c>
      <c r="BF45" s="34">
        <v>-1.7046786861028522</v>
      </c>
      <c r="BG45" s="35">
        <f t="shared" si="5"/>
        <v>1004800</v>
      </c>
    </row>
    <row r="46" spans="1:59" s="4" customFormat="1" ht="15" customHeight="1">
      <c r="A46" s="54"/>
      <c r="B46" s="11" t="s">
        <v>45</v>
      </c>
      <c r="C46" s="17">
        <v>38</v>
      </c>
      <c r="D46" s="29">
        <v>105232.67653724662</v>
      </c>
      <c r="E46" s="29">
        <v>21394.137924609327</v>
      </c>
      <c r="F46" s="29">
        <v>307212.11208804033</v>
      </c>
      <c r="G46" s="29">
        <v>19355.759200498138</v>
      </c>
      <c r="H46" s="29">
        <v>189000.34677162027</v>
      </c>
      <c r="I46" s="29">
        <v>126884.2396557443</v>
      </c>
      <c r="J46" s="29">
        <v>8827.689043944687</v>
      </c>
      <c r="K46" s="29">
        <v>4924.121151632349</v>
      </c>
      <c r="L46" s="29">
        <v>25179.961704122437</v>
      </c>
      <c r="M46" s="29">
        <v>45545.20722720276</v>
      </c>
      <c r="N46" s="29">
        <v>4230.8865373762</v>
      </c>
      <c r="O46" s="29">
        <v>178812.8616031625</v>
      </c>
      <c r="P46" s="29">
        <v>135641.02983504333</v>
      </c>
      <c r="Q46" s="29">
        <v>125355.34028653</v>
      </c>
      <c r="R46" s="29">
        <v>17770.39143798019</v>
      </c>
      <c r="S46" s="29">
        <v>105380.55373940773</v>
      </c>
      <c r="T46" s="29">
        <v>47555.9075517612</v>
      </c>
      <c r="U46" s="29">
        <v>8418.13433071911</v>
      </c>
      <c r="V46" s="29">
        <v>67844.99502653228</v>
      </c>
      <c r="W46" s="29">
        <v>647.1547755950196</v>
      </c>
      <c r="X46" s="29">
        <v>1045.4883877191976</v>
      </c>
      <c r="Y46" s="29">
        <v>19.72885905496608</v>
      </c>
      <c r="Z46" s="29">
        <v>115662.43057241663</v>
      </c>
      <c r="AA46" s="29">
        <v>5951.542724372194</v>
      </c>
      <c r="AB46" s="29">
        <v>4480.773717030111</v>
      </c>
      <c r="AC46" s="29">
        <v>133309.40085221955</v>
      </c>
      <c r="AD46" s="29">
        <v>50003.484969830606</v>
      </c>
      <c r="AE46" s="29">
        <v>1989.6422027558165</v>
      </c>
      <c r="AF46" s="29">
        <v>65405.8419031768</v>
      </c>
      <c r="AG46" s="29">
        <v>164802.47258021962</v>
      </c>
      <c r="AH46" s="29">
        <v>69625.4392878224</v>
      </c>
      <c r="AI46" s="29">
        <v>375230.0697599218</v>
      </c>
      <c r="AJ46" s="29">
        <v>374986.75820512936</v>
      </c>
      <c r="AK46" s="29">
        <v>554371.8934660021</v>
      </c>
      <c r="AL46" s="29">
        <v>10556.738769188822</v>
      </c>
      <c r="AM46" s="29">
        <v>39222.43048994108</v>
      </c>
      <c r="AN46" s="29">
        <v>16627.139578371236</v>
      </c>
      <c r="AO46" s="29">
        <v>216204.39605891542</v>
      </c>
      <c r="AP46" s="29">
        <v>81872.64963777461</v>
      </c>
      <c r="AQ46" s="29">
        <v>11993.984603203362</v>
      </c>
      <c r="AR46" s="29">
        <v>43602.16747380338</v>
      </c>
      <c r="AS46" s="29">
        <v>88254.34598665814</v>
      </c>
      <c r="AT46" s="30">
        <f t="shared" si="3"/>
        <v>3970432.3265142962</v>
      </c>
      <c r="AU46" s="32">
        <v>621950.2350421017</v>
      </c>
      <c r="AV46" s="32">
        <v>1407484.7280732458</v>
      </c>
      <c r="AW46" s="30">
        <f t="shared" si="0"/>
        <v>2029434.9631153475</v>
      </c>
      <c r="AX46" s="31">
        <v>0</v>
      </c>
      <c r="AY46" s="30">
        <f t="shared" si="4"/>
        <v>2029434.9631153475</v>
      </c>
      <c r="AZ46" s="32">
        <v>0</v>
      </c>
      <c r="BA46" s="32">
        <v>0</v>
      </c>
      <c r="BB46" s="30">
        <f t="shared" si="1"/>
        <v>0</v>
      </c>
      <c r="BC46" s="33">
        <v>264046.5557818514</v>
      </c>
      <c r="BD46" s="30">
        <f t="shared" si="2"/>
        <v>2293481.518897199</v>
      </c>
      <c r="BE46" s="33">
        <v>182010.26236834965</v>
      </c>
      <c r="BF46" s="34">
        <v>1096.4169568540528</v>
      </c>
      <c r="BG46" s="35">
        <f t="shared" si="5"/>
        <v>6083000</v>
      </c>
    </row>
    <row r="47" spans="1:59" s="4" customFormat="1" ht="15" customHeight="1">
      <c r="A47" s="54"/>
      <c r="B47" s="11" t="s">
        <v>14</v>
      </c>
      <c r="C47" s="17">
        <v>39</v>
      </c>
      <c r="D47" s="29">
        <v>23468.708039618545</v>
      </c>
      <c r="E47" s="29">
        <v>103137.52624987293</v>
      </c>
      <c r="F47" s="29">
        <v>47689.08792500611</v>
      </c>
      <c r="G47" s="29">
        <v>6533.087036597102</v>
      </c>
      <c r="H47" s="29">
        <v>10296.43874836308</v>
      </c>
      <c r="I47" s="29">
        <v>12749.832339154653</v>
      </c>
      <c r="J47" s="29">
        <v>314.4929237959149</v>
      </c>
      <c r="K47" s="29">
        <v>589.8341613019239</v>
      </c>
      <c r="L47" s="29">
        <v>518.2874121244384</v>
      </c>
      <c r="M47" s="29">
        <v>6292.317392523238</v>
      </c>
      <c r="N47" s="29">
        <v>651.0242749356732</v>
      </c>
      <c r="O47" s="29">
        <v>10993.847358968293</v>
      </c>
      <c r="P47" s="29">
        <v>12932.643571833238</v>
      </c>
      <c r="Q47" s="29">
        <v>3219.5566732586694</v>
      </c>
      <c r="R47" s="29">
        <v>5375.0792726306645</v>
      </c>
      <c r="S47" s="29">
        <v>27679.398095642056</v>
      </c>
      <c r="T47" s="29">
        <v>11300.132900031811</v>
      </c>
      <c r="U47" s="29">
        <v>3032.607329778938</v>
      </c>
      <c r="V47" s="29">
        <v>10528.059328273168</v>
      </c>
      <c r="W47" s="29">
        <v>254.09643897676492</v>
      </c>
      <c r="X47" s="29">
        <v>182.12617123266787</v>
      </c>
      <c r="Y47" s="29">
        <v>448.13451067565614</v>
      </c>
      <c r="Z47" s="29">
        <v>4728.53880648316</v>
      </c>
      <c r="AA47" s="29">
        <v>1017.0504482217285</v>
      </c>
      <c r="AB47" s="29">
        <v>1907.2796515136888</v>
      </c>
      <c r="AC47" s="29">
        <v>0</v>
      </c>
      <c r="AD47" s="29">
        <v>20314.194589326944</v>
      </c>
      <c r="AE47" s="29">
        <v>5183.364014329848</v>
      </c>
      <c r="AF47" s="29">
        <v>10611.317554746753</v>
      </c>
      <c r="AG47" s="29">
        <v>36226.651196215156</v>
      </c>
      <c r="AH47" s="29">
        <v>10306.540369544464</v>
      </c>
      <c r="AI47" s="29">
        <v>176114.25930872004</v>
      </c>
      <c r="AJ47" s="29">
        <v>8701.981511985432</v>
      </c>
      <c r="AK47" s="29">
        <v>1847.1875303046027</v>
      </c>
      <c r="AL47" s="29">
        <v>13908.32414728493</v>
      </c>
      <c r="AM47" s="29">
        <v>12521.259921085557</v>
      </c>
      <c r="AN47" s="29">
        <v>2619.0330357215266</v>
      </c>
      <c r="AO47" s="29">
        <v>31606.7168950781</v>
      </c>
      <c r="AP47" s="29">
        <v>66733.43067434293</v>
      </c>
      <c r="AQ47" s="29">
        <v>25363.241877878303</v>
      </c>
      <c r="AR47" s="29">
        <v>4713.545331368126</v>
      </c>
      <c r="AS47" s="29">
        <v>187591.5831613793</v>
      </c>
      <c r="AT47" s="30">
        <f t="shared" si="3"/>
        <v>920201.8181801263</v>
      </c>
      <c r="AU47" s="32">
        <v>635558.4998658166</v>
      </c>
      <c r="AV47" s="32">
        <v>1387619.4682435826</v>
      </c>
      <c r="AW47" s="30">
        <f t="shared" si="0"/>
        <v>2023177.968109399</v>
      </c>
      <c r="AX47" s="31">
        <v>3121011.8760023187</v>
      </c>
      <c r="AY47" s="30">
        <f t="shared" si="4"/>
        <v>5144189.844111718</v>
      </c>
      <c r="AZ47" s="32">
        <v>0</v>
      </c>
      <c r="BA47" s="32">
        <v>0</v>
      </c>
      <c r="BB47" s="30">
        <f t="shared" si="1"/>
        <v>0</v>
      </c>
      <c r="BC47" s="33">
        <v>4523.552434442372</v>
      </c>
      <c r="BD47" s="30">
        <f t="shared" si="2"/>
        <v>5148713.396546161</v>
      </c>
      <c r="BE47" s="33">
        <v>8782.527177803511</v>
      </c>
      <c r="BF47" s="34">
        <v>567.3124515162781</v>
      </c>
      <c r="BG47" s="35">
        <f t="shared" si="5"/>
        <v>6060700</v>
      </c>
    </row>
    <row r="48" spans="1:59" s="4" customFormat="1" ht="15" customHeight="1">
      <c r="A48" s="54"/>
      <c r="B48" s="11" t="s">
        <v>47</v>
      </c>
      <c r="C48" s="17">
        <v>40</v>
      </c>
      <c r="D48" s="29">
        <v>44340.402852193074</v>
      </c>
      <c r="E48" s="29">
        <v>44804.03366742958</v>
      </c>
      <c r="F48" s="29">
        <v>2355.3152042780916</v>
      </c>
      <c r="G48" s="29">
        <v>20503.11977052879</v>
      </c>
      <c r="H48" s="29">
        <v>13141.073058569573</v>
      </c>
      <c r="I48" s="29">
        <v>54653.740806739195</v>
      </c>
      <c r="J48" s="29">
        <v>10827.865939336343</v>
      </c>
      <c r="K48" s="29">
        <v>9986.056999920253</v>
      </c>
      <c r="L48" s="29">
        <v>149.60165369947052</v>
      </c>
      <c r="M48" s="29">
        <v>11580.49315786088</v>
      </c>
      <c r="N48" s="29">
        <v>2539.440079728956</v>
      </c>
      <c r="O48" s="29">
        <v>43208.80097086893</v>
      </c>
      <c r="P48" s="29">
        <v>17936.95922242699</v>
      </c>
      <c r="Q48" s="29">
        <v>28753.048248629617</v>
      </c>
      <c r="R48" s="29">
        <v>4641.653041458967</v>
      </c>
      <c r="S48" s="29">
        <v>82512.16264887096</v>
      </c>
      <c r="T48" s="29">
        <v>18316.516563845442</v>
      </c>
      <c r="U48" s="29">
        <v>10033.187730490426</v>
      </c>
      <c r="V48" s="29">
        <v>11509.57927003516</v>
      </c>
      <c r="W48" s="29">
        <v>1268.5838495210874</v>
      </c>
      <c r="X48" s="29">
        <v>684.2439572356858</v>
      </c>
      <c r="Y48" s="29">
        <v>1860.8326895018672</v>
      </c>
      <c r="Z48" s="29">
        <v>37671.15643086533</v>
      </c>
      <c r="AA48" s="29">
        <v>870.9353811091164</v>
      </c>
      <c r="AB48" s="29">
        <v>1239.5147977567017</v>
      </c>
      <c r="AC48" s="29">
        <v>0</v>
      </c>
      <c r="AD48" s="29">
        <v>325.87339456211623</v>
      </c>
      <c r="AE48" s="29">
        <v>0</v>
      </c>
      <c r="AF48" s="29">
        <v>0</v>
      </c>
      <c r="AG48" s="29">
        <v>4280.408823076052</v>
      </c>
      <c r="AH48" s="29">
        <v>3240.470120766936</v>
      </c>
      <c r="AI48" s="29">
        <v>11398.740856735549</v>
      </c>
      <c r="AJ48" s="29">
        <v>0</v>
      </c>
      <c r="AK48" s="29">
        <v>1348.9259837383886</v>
      </c>
      <c r="AL48" s="29">
        <v>1869.1395671078292</v>
      </c>
      <c r="AM48" s="29">
        <v>4506.505207143623</v>
      </c>
      <c r="AN48" s="29">
        <v>444.8691513953144</v>
      </c>
      <c r="AO48" s="29">
        <v>615.1579580290075</v>
      </c>
      <c r="AP48" s="29">
        <v>25535.200303040307</v>
      </c>
      <c r="AQ48" s="29">
        <v>3341.5350110555573</v>
      </c>
      <c r="AR48" s="29">
        <v>9458.013146851494</v>
      </c>
      <c r="AS48" s="29">
        <v>33434.39682694875</v>
      </c>
      <c r="AT48" s="30">
        <f t="shared" si="3"/>
        <v>575187.5543433514</v>
      </c>
      <c r="AU48" s="32">
        <v>1247063.2643486785</v>
      </c>
      <c r="AV48" s="32">
        <v>1267973.3860579317</v>
      </c>
      <c r="AW48" s="30">
        <f t="shared" si="0"/>
        <v>2515036.65040661</v>
      </c>
      <c r="AX48" s="31">
        <v>1326699.749771259</v>
      </c>
      <c r="AY48" s="30">
        <f t="shared" si="4"/>
        <v>3841736.400177869</v>
      </c>
      <c r="AZ48" s="32">
        <v>0</v>
      </c>
      <c r="BA48" s="32">
        <v>0</v>
      </c>
      <c r="BB48" s="30">
        <f t="shared" si="1"/>
        <v>0</v>
      </c>
      <c r="BC48" s="33">
        <v>0</v>
      </c>
      <c r="BD48" s="30">
        <f t="shared" si="2"/>
        <v>3841736.400177869</v>
      </c>
      <c r="BE48" s="33">
        <v>0</v>
      </c>
      <c r="BF48" s="34">
        <v>76.04547877982259</v>
      </c>
      <c r="BG48" s="35">
        <f t="shared" si="5"/>
        <v>4417000</v>
      </c>
    </row>
    <row r="49" spans="1:59" s="4" customFormat="1" ht="15" customHeight="1">
      <c r="A49" s="54"/>
      <c r="B49" s="11" t="s">
        <v>48</v>
      </c>
      <c r="C49" s="17">
        <v>41</v>
      </c>
      <c r="D49" s="29">
        <v>14144.239372110049</v>
      </c>
      <c r="E49" s="29">
        <v>24827.348926613246</v>
      </c>
      <c r="F49" s="29">
        <v>36026.406820826865</v>
      </c>
      <c r="G49" s="29">
        <v>13697.996122165256</v>
      </c>
      <c r="H49" s="29">
        <v>6826.0985725412</v>
      </c>
      <c r="I49" s="29">
        <v>31914.70961572114</v>
      </c>
      <c r="J49" s="29">
        <v>3252.2853306920024</v>
      </c>
      <c r="K49" s="29">
        <v>1570.8621666141219</v>
      </c>
      <c r="L49" s="29">
        <v>4817.2717335898815</v>
      </c>
      <c r="M49" s="29">
        <v>8053.91076503595</v>
      </c>
      <c r="N49" s="29">
        <v>1483.1148161181193</v>
      </c>
      <c r="O49" s="29">
        <v>33652.79473632117</v>
      </c>
      <c r="P49" s="29">
        <v>24089.05349790695</v>
      </c>
      <c r="Q49" s="29">
        <v>10682.346547974279</v>
      </c>
      <c r="R49" s="29">
        <v>6707.82098982839</v>
      </c>
      <c r="S49" s="29">
        <v>19245.01556697893</v>
      </c>
      <c r="T49" s="29">
        <v>14107.703206097343</v>
      </c>
      <c r="U49" s="29">
        <v>11242.735396731463</v>
      </c>
      <c r="V49" s="29">
        <v>58908.19478823408</v>
      </c>
      <c r="W49" s="29">
        <v>3920.093293305234</v>
      </c>
      <c r="X49" s="29">
        <v>783.4135712459424</v>
      </c>
      <c r="Y49" s="29">
        <v>944.2749619346648</v>
      </c>
      <c r="Z49" s="29">
        <v>23280.48710985049</v>
      </c>
      <c r="AA49" s="29">
        <v>2224.091668201691</v>
      </c>
      <c r="AB49" s="29">
        <v>3583.1210979806806</v>
      </c>
      <c r="AC49" s="29">
        <v>69305.51620149786</v>
      </c>
      <c r="AD49" s="29">
        <v>14939.699536602342</v>
      </c>
      <c r="AE49" s="29">
        <v>11689.250853841273</v>
      </c>
      <c r="AF49" s="29">
        <v>48027.85821197454</v>
      </c>
      <c r="AG49" s="29">
        <v>42664.923527449064</v>
      </c>
      <c r="AH49" s="29">
        <v>27816.15162502306</v>
      </c>
      <c r="AI49" s="29">
        <v>181102.11204379288</v>
      </c>
      <c r="AJ49" s="29">
        <v>104471.92193811857</v>
      </c>
      <c r="AK49" s="29">
        <v>8838.725680636038</v>
      </c>
      <c r="AL49" s="29">
        <v>7495.31027847688</v>
      </c>
      <c r="AM49" s="29">
        <v>19368.51719440496</v>
      </c>
      <c r="AN49" s="29">
        <v>10947.432862156815</v>
      </c>
      <c r="AO49" s="29">
        <v>64237.02245338444</v>
      </c>
      <c r="AP49" s="29">
        <v>76245.4828157463</v>
      </c>
      <c r="AQ49" s="29">
        <v>17052.379673153555</v>
      </c>
      <c r="AR49" s="29">
        <v>195328.5936938906</v>
      </c>
      <c r="AS49" s="29">
        <v>89140.64207805543</v>
      </c>
      <c r="AT49" s="30">
        <f t="shared" si="3"/>
        <v>1348656.931342824</v>
      </c>
      <c r="AU49" s="32">
        <v>112961.92127520962</v>
      </c>
      <c r="AV49" s="32">
        <v>798642.9621596697</v>
      </c>
      <c r="AW49" s="30">
        <f t="shared" si="0"/>
        <v>911604.8834348794</v>
      </c>
      <c r="AX49" s="31">
        <v>411964.5625058607</v>
      </c>
      <c r="AY49" s="30">
        <f t="shared" si="4"/>
        <v>1323569.44594074</v>
      </c>
      <c r="AZ49" s="32">
        <v>0</v>
      </c>
      <c r="BA49" s="32">
        <v>0</v>
      </c>
      <c r="BB49" s="30">
        <f t="shared" si="1"/>
        <v>0</v>
      </c>
      <c r="BC49" s="33">
        <v>36805.876984578</v>
      </c>
      <c r="BD49" s="30">
        <f t="shared" si="2"/>
        <v>1360375.322925318</v>
      </c>
      <c r="BE49" s="33">
        <v>6740.310684790771</v>
      </c>
      <c r="BF49" s="34">
        <v>708.0564166489057</v>
      </c>
      <c r="BG49" s="35">
        <f t="shared" si="5"/>
        <v>2703000</v>
      </c>
    </row>
    <row r="50" spans="1:59" s="4" customFormat="1" ht="15" customHeight="1" thickBot="1">
      <c r="A50" s="54"/>
      <c r="B50" s="11" t="s">
        <v>68</v>
      </c>
      <c r="C50" s="17">
        <v>42</v>
      </c>
      <c r="D50" s="29">
        <v>14619.078170708077</v>
      </c>
      <c r="E50" s="29">
        <v>3078.542772023613</v>
      </c>
      <c r="F50" s="29">
        <v>1747.2373606133174</v>
      </c>
      <c r="G50" s="29">
        <v>912.9236721099643</v>
      </c>
      <c r="H50" s="29">
        <v>427.3231432401091</v>
      </c>
      <c r="I50" s="29">
        <v>5208.662847077913</v>
      </c>
      <c r="J50" s="29">
        <v>683.0680687363292</v>
      </c>
      <c r="K50" s="29">
        <v>514.5979748627916</v>
      </c>
      <c r="L50" s="29">
        <v>553.9249252720823</v>
      </c>
      <c r="M50" s="29">
        <v>764.1103560310862</v>
      </c>
      <c r="N50" s="29">
        <v>171.21888761330257</v>
      </c>
      <c r="O50" s="29">
        <v>3234.8463911131857</v>
      </c>
      <c r="P50" s="29">
        <v>2483.7456489579145</v>
      </c>
      <c r="Q50" s="29">
        <v>2430.238413754363</v>
      </c>
      <c r="R50" s="29">
        <v>646.9918838584059</v>
      </c>
      <c r="S50" s="29">
        <v>3107.371626595987</v>
      </c>
      <c r="T50" s="29">
        <v>1455.3348646002319</v>
      </c>
      <c r="U50" s="29">
        <v>701.0361904372347</v>
      </c>
      <c r="V50" s="29">
        <v>1334.2814006468652</v>
      </c>
      <c r="W50" s="29">
        <v>106.66808438672176</v>
      </c>
      <c r="X50" s="29">
        <v>66.4029389533842</v>
      </c>
      <c r="Y50" s="29">
        <v>0</v>
      </c>
      <c r="Z50" s="29">
        <v>1955.3382101513312</v>
      </c>
      <c r="AA50" s="29">
        <v>107.65198254931546</v>
      </c>
      <c r="AB50" s="29">
        <v>162.79209582881197</v>
      </c>
      <c r="AC50" s="29">
        <v>0</v>
      </c>
      <c r="AD50" s="29">
        <v>2765.458218299275</v>
      </c>
      <c r="AE50" s="29">
        <v>182.6570865158155</v>
      </c>
      <c r="AF50" s="29">
        <v>2623.997373120823</v>
      </c>
      <c r="AG50" s="29">
        <v>5185.005221831723</v>
      </c>
      <c r="AH50" s="29">
        <v>1725.3013050774582</v>
      </c>
      <c r="AI50" s="29">
        <v>4131.614862365083</v>
      </c>
      <c r="AJ50" s="29">
        <v>6477.191868229284</v>
      </c>
      <c r="AK50" s="29">
        <v>732.5678308072115</v>
      </c>
      <c r="AL50" s="29">
        <v>279.4777674309709</v>
      </c>
      <c r="AM50" s="29">
        <v>1134.6105877628656</v>
      </c>
      <c r="AN50" s="29">
        <v>301.5995747292235</v>
      </c>
      <c r="AO50" s="29">
        <v>1472.1926824421064</v>
      </c>
      <c r="AP50" s="29">
        <v>1835.8223960239043</v>
      </c>
      <c r="AQ50" s="29">
        <v>955.8232631138856</v>
      </c>
      <c r="AR50" s="29">
        <v>599.5697313036178</v>
      </c>
      <c r="AS50" s="29">
        <v>2294.363471238807</v>
      </c>
      <c r="AT50" s="30">
        <f t="shared" si="3"/>
        <v>79170.64115041439</v>
      </c>
      <c r="AU50" s="32">
        <v>14425.692407633991</v>
      </c>
      <c r="AV50" s="32">
        <v>49317.60834133421</v>
      </c>
      <c r="AW50" s="30">
        <f t="shared" si="0"/>
        <v>63743.300748968206</v>
      </c>
      <c r="AX50" s="31">
        <v>11091755.775199715</v>
      </c>
      <c r="AY50" s="30">
        <f t="shared" si="4"/>
        <v>11155499.075948684</v>
      </c>
      <c r="AZ50" s="32">
        <v>0</v>
      </c>
      <c r="BA50" s="32">
        <v>0</v>
      </c>
      <c r="BB50" s="30">
        <f t="shared" si="1"/>
        <v>0</v>
      </c>
      <c r="BC50" s="33">
        <v>0</v>
      </c>
      <c r="BD50" s="30">
        <f t="shared" si="2"/>
        <v>11155499.075948684</v>
      </c>
      <c r="BE50" s="33">
        <v>0</v>
      </c>
      <c r="BF50" s="34">
        <v>44.56861518882215</v>
      </c>
      <c r="BG50" s="35">
        <f t="shared" si="5"/>
        <v>11234714.285714287</v>
      </c>
    </row>
    <row r="51" spans="1:59" s="4" customFormat="1" ht="15" customHeight="1" thickBot="1">
      <c r="A51" s="55"/>
      <c r="B51" s="13" t="s">
        <v>69</v>
      </c>
      <c r="C51" s="18">
        <v>43</v>
      </c>
      <c r="D51" s="41">
        <f>SUM(D9:D50)</f>
        <v>27673600</v>
      </c>
      <c r="E51" s="41">
        <f aca="true" t="shared" si="6" ref="E51:AT51">SUM(E9:E50)</f>
        <v>7210086.140684353</v>
      </c>
      <c r="F51" s="41">
        <f t="shared" si="6"/>
        <v>3358579.4815170784</v>
      </c>
      <c r="G51" s="41">
        <f t="shared" si="6"/>
        <v>2785826.0457966416</v>
      </c>
      <c r="H51" s="41">
        <f t="shared" si="6"/>
        <v>1677815.1222248957</v>
      </c>
      <c r="I51" s="41">
        <f t="shared" si="6"/>
        <v>29752679.56643387</v>
      </c>
      <c r="J51" s="41">
        <f t="shared" si="6"/>
        <v>4909760.218845177</v>
      </c>
      <c r="K51" s="41">
        <f t="shared" si="6"/>
        <v>3264742.198402699</v>
      </c>
      <c r="L51" s="41">
        <f t="shared" si="6"/>
        <v>3350788.358330991</v>
      </c>
      <c r="M51" s="41">
        <f t="shared" si="6"/>
        <v>4068561.2512011523</v>
      </c>
      <c r="N51" s="41">
        <f t="shared" si="6"/>
        <v>2720764.303187594</v>
      </c>
      <c r="O51" s="41">
        <f t="shared" si="6"/>
        <v>22183965.57361599</v>
      </c>
      <c r="P51" s="41">
        <f t="shared" si="6"/>
        <v>13016220.076365365</v>
      </c>
      <c r="Q51" s="41">
        <f t="shared" si="6"/>
        <v>20679801.28168021</v>
      </c>
      <c r="R51" s="41">
        <f t="shared" si="6"/>
        <v>4199746.651147521</v>
      </c>
      <c r="S51" s="41">
        <f t="shared" si="6"/>
        <v>17337884.233357474</v>
      </c>
      <c r="T51" s="41">
        <f t="shared" si="6"/>
        <v>9782417.599853354</v>
      </c>
      <c r="U51" s="41">
        <f t="shared" si="6"/>
        <v>5367789.399090217</v>
      </c>
      <c r="V51" s="41">
        <f t="shared" si="6"/>
        <v>10471343.614047034</v>
      </c>
      <c r="W51" s="41">
        <f t="shared" si="6"/>
        <v>620798.6480351698</v>
      </c>
      <c r="X51" s="41">
        <f t="shared" si="6"/>
        <v>339436.82650247106</v>
      </c>
      <c r="Y51" s="41">
        <f t="shared" si="6"/>
        <v>113050.57404194718</v>
      </c>
      <c r="Z51" s="41">
        <f t="shared" si="6"/>
        <v>10249809.823801031</v>
      </c>
      <c r="AA51" s="41">
        <f t="shared" si="6"/>
        <v>1041321.054586292</v>
      </c>
      <c r="AB51" s="41">
        <f t="shared" si="6"/>
        <v>364211.9572515261</v>
      </c>
      <c r="AC51" s="41">
        <f t="shared" si="6"/>
        <v>30009141.503014274</v>
      </c>
      <c r="AD51" s="41">
        <f t="shared" si="6"/>
        <v>5020800</v>
      </c>
      <c r="AE51" s="41">
        <f t="shared" si="6"/>
        <v>437400.00000000006</v>
      </c>
      <c r="AF51" s="41">
        <f t="shared" si="6"/>
        <v>3059499.999999999</v>
      </c>
      <c r="AG51" s="41">
        <f t="shared" si="6"/>
        <v>4277000</v>
      </c>
      <c r="AH51" s="41">
        <f t="shared" si="6"/>
        <v>5357800.000000002</v>
      </c>
      <c r="AI51" s="41">
        <f t="shared" si="6"/>
        <v>4174799.9999999995</v>
      </c>
      <c r="AJ51" s="41">
        <f t="shared" si="6"/>
        <v>3145100.0000000005</v>
      </c>
      <c r="AK51" s="41">
        <f t="shared" si="6"/>
        <v>2113600.0000000005</v>
      </c>
      <c r="AL51" s="41">
        <f t="shared" si="6"/>
        <v>485500</v>
      </c>
      <c r="AM51" s="41">
        <f t="shared" si="6"/>
        <v>1792300</v>
      </c>
      <c r="AN51" s="41">
        <f t="shared" si="6"/>
        <v>530599.9999999999</v>
      </c>
      <c r="AO51" s="41">
        <f t="shared" si="6"/>
        <v>3003200.000000001</v>
      </c>
      <c r="AP51" s="41">
        <f t="shared" si="6"/>
        <v>1729699.9999999998</v>
      </c>
      <c r="AQ51" s="41">
        <f t="shared" si="6"/>
        <v>2249299.999999999</v>
      </c>
      <c r="AR51" s="41">
        <f t="shared" si="6"/>
        <v>1658700.0000000002</v>
      </c>
      <c r="AS51" s="41">
        <f t="shared" si="6"/>
        <v>3602372.7826999985</v>
      </c>
      <c r="AT51" s="41">
        <f t="shared" si="6"/>
        <v>279187814.2857144</v>
      </c>
      <c r="AU51" s="41">
        <f>SUM(AU9:AU50)</f>
        <v>23331500</v>
      </c>
      <c r="AV51" s="41">
        <f>SUM(AV9:AV50)</f>
        <v>43053800</v>
      </c>
      <c r="AW51" s="41">
        <f>SUM(AW9:AW50)</f>
        <v>66385299.99999999</v>
      </c>
      <c r="AX51" s="41">
        <f aca="true" t="shared" si="7" ref="AX51:BE51">SUM(AX9:AX50)</f>
        <v>19710000</v>
      </c>
      <c r="AY51" s="41">
        <f t="shared" si="7"/>
        <v>86095299.99999997</v>
      </c>
      <c r="AZ51" s="41">
        <f t="shared" si="7"/>
        <v>89110499.99999997</v>
      </c>
      <c r="BA51" s="41">
        <f t="shared" si="7"/>
        <v>3088699.9999999995</v>
      </c>
      <c r="BB51" s="41">
        <f t="shared" si="7"/>
        <v>92199199.99999999</v>
      </c>
      <c r="BC51" s="41">
        <f t="shared" si="7"/>
        <v>41693910</v>
      </c>
      <c r="BD51" s="41">
        <f t="shared" si="7"/>
        <v>219988409.99999997</v>
      </c>
      <c r="BE51" s="41">
        <f t="shared" si="7"/>
        <v>48133610</v>
      </c>
      <c r="BF51" s="41">
        <f>SUM(BF9:BF50)</f>
        <v>0</v>
      </c>
      <c r="BG51" s="42">
        <f t="shared" si="5"/>
        <v>451042614.2857144</v>
      </c>
    </row>
    <row r="52" spans="1:59" s="4" customFormat="1" ht="15" customHeight="1">
      <c r="A52" s="56" t="s">
        <v>70</v>
      </c>
      <c r="B52" s="14" t="s">
        <v>15</v>
      </c>
      <c r="C52" s="17">
        <v>44</v>
      </c>
      <c r="D52" s="29">
        <v>23727200</v>
      </c>
      <c r="E52" s="43">
        <v>1812177.7762251778</v>
      </c>
      <c r="F52" s="43">
        <v>1196424.0568639706</v>
      </c>
      <c r="G52" s="29">
        <v>815234.4223989891</v>
      </c>
      <c r="H52" s="43">
        <v>192873.96561228434</v>
      </c>
      <c r="I52" s="29">
        <v>2917989.2554599834</v>
      </c>
      <c r="J52" s="29">
        <v>630822.5808580457</v>
      </c>
      <c r="K52" s="29">
        <v>419981.21319283464</v>
      </c>
      <c r="L52" s="29">
        <v>481796.66809337976</v>
      </c>
      <c r="M52" s="29">
        <v>396296.79919188854</v>
      </c>
      <c r="N52" s="29">
        <v>145886.15271336073</v>
      </c>
      <c r="O52" s="29">
        <v>2322632.895106898</v>
      </c>
      <c r="P52" s="29">
        <v>1225031.0140933893</v>
      </c>
      <c r="Q52" s="29">
        <v>2241638.400270781</v>
      </c>
      <c r="R52" s="43">
        <v>450789.50618548953</v>
      </c>
      <c r="S52" s="29">
        <v>1831744.2412958848</v>
      </c>
      <c r="T52" s="29">
        <v>1167996.4417537518</v>
      </c>
      <c r="U52" s="29">
        <v>574397.6061279697</v>
      </c>
      <c r="V52" s="29">
        <v>966451.9431793318</v>
      </c>
      <c r="W52" s="29">
        <v>50600.695519656634</v>
      </c>
      <c r="X52" s="43">
        <v>25970.632875987758</v>
      </c>
      <c r="Y52" s="43">
        <v>12220.861715367448</v>
      </c>
      <c r="Z52" s="43">
        <v>666796.1936839658</v>
      </c>
      <c r="AA52" s="43">
        <v>91799.77592250037</v>
      </c>
      <c r="AB52" s="43">
        <v>55331.76493799344</v>
      </c>
      <c r="AC52" s="29">
        <v>8665949.28885971</v>
      </c>
      <c r="AD52" s="29">
        <v>2320300</v>
      </c>
      <c r="AE52" s="43">
        <v>120500</v>
      </c>
      <c r="AF52" s="29">
        <v>775800</v>
      </c>
      <c r="AG52" s="29">
        <v>3428000</v>
      </c>
      <c r="AH52" s="29">
        <v>2438600</v>
      </c>
      <c r="AI52" s="29">
        <v>1836500</v>
      </c>
      <c r="AJ52" s="43">
        <v>1062100</v>
      </c>
      <c r="AK52" s="29">
        <v>673100</v>
      </c>
      <c r="AL52" s="43">
        <v>244500</v>
      </c>
      <c r="AM52" s="29">
        <v>626400</v>
      </c>
      <c r="AN52" s="29">
        <v>224500</v>
      </c>
      <c r="AO52" s="29">
        <v>1259000</v>
      </c>
      <c r="AP52" s="43">
        <v>3685400</v>
      </c>
      <c r="AQ52" s="29">
        <v>1745300</v>
      </c>
      <c r="AR52" s="29">
        <v>365700</v>
      </c>
      <c r="AS52" s="43">
        <v>6977250.711140295</v>
      </c>
      <c r="AT52" s="30">
        <f>SUM(D52:AS52)</f>
        <v>80868984.86327888</v>
      </c>
      <c r="AU52" s="44"/>
      <c r="AV52" s="45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</row>
    <row r="53" spans="1:59" s="4" customFormat="1" ht="15" customHeight="1">
      <c r="A53" s="57"/>
      <c r="B53" s="11" t="s">
        <v>71</v>
      </c>
      <c r="C53" s="17">
        <v>45</v>
      </c>
      <c r="D53" s="29">
        <v>67200</v>
      </c>
      <c r="E53" s="29">
        <v>1014699.3870592379</v>
      </c>
      <c r="F53" s="29">
        <v>328702.5793939577</v>
      </c>
      <c r="G53" s="29">
        <v>375000.8057385123</v>
      </c>
      <c r="H53" s="29">
        <v>247630.60939040018</v>
      </c>
      <c r="I53" s="29">
        <v>4217408.499822367</v>
      </c>
      <c r="J53" s="29">
        <v>445685.77068833413</v>
      </c>
      <c r="K53" s="29">
        <v>260778.05905156155</v>
      </c>
      <c r="L53" s="29">
        <v>201565.70038386324</v>
      </c>
      <c r="M53" s="29">
        <v>367810.3208077428</v>
      </c>
      <c r="N53" s="29">
        <v>437536.015838782</v>
      </c>
      <c r="O53" s="29">
        <v>1865386.29580378</v>
      </c>
      <c r="P53" s="29">
        <v>1182402.3015565</v>
      </c>
      <c r="Q53" s="29">
        <v>1511214.5008590482</v>
      </c>
      <c r="R53" s="29">
        <v>319939.73458413885</v>
      </c>
      <c r="S53" s="29">
        <v>1546602.7687689324</v>
      </c>
      <c r="T53" s="29">
        <v>809994.185729449</v>
      </c>
      <c r="U53" s="29">
        <v>534726.7549141065</v>
      </c>
      <c r="V53" s="29">
        <v>730698.7849700868</v>
      </c>
      <c r="W53" s="29">
        <v>62415.32844142507</v>
      </c>
      <c r="X53" s="29">
        <v>35827.897506553934</v>
      </c>
      <c r="Y53" s="29">
        <v>9154.91539826183</v>
      </c>
      <c r="Z53" s="29">
        <v>1084025.4707758264</v>
      </c>
      <c r="AA53" s="29">
        <v>104918.7401391388</v>
      </c>
      <c r="AB53" s="29">
        <v>25200.622923690804</v>
      </c>
      <c r="AC53" s="29">
        <v>1872650.7085467726</v>
      </c>
      <c r="AD53" s="29">
        <v>523300</v>
      </c>
      <c r="AE53" s="29">
        <v>15800</v>
      </c>
      <c r="AF53" s="29">
        <v>522300</v>
      </c>
      <c r="AG53" s="29">
        <v>3043900</v>
      </c>
      <c r="AH53" s="29">
        <v>402200</v>
      </c>
      <c r="AI53" s="29">
        <v>665000</v>
      </c>
      <c r="AJ53" s="29">
        <v>896400</v>
      </c>
      <c r="AK53" s="29">
        <v>269700</v>
      </c>
      <c r="AL53" s="29">
        <v>12000</v>
      </c>
      <c r="AM53" s="29">
        <v>324600</v>
      </c>
      <c r="AN53" s="29">
        <v>26300</v>
      </c>
      <c r="AO53" s="29">
        <v>242800</v>
      </c>
      <c r="AP53" s="29">
        <v>11200</v>
      </c>
      <c r="AQ53" s="29">
        <v>3700</v>
      </c>
      <c r="AR53" s="29">
        <v>199100</v>
      </c>
      <c r="AS53" s="29">
        <v>8249.291453228061</v>
      </c>
      <c r="AT53" s="30">
        <f>SUM(D53:AS53)</f>
        <v>26825726.0505457</v>
      </c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</row>
    <row r="54" spans="1:59" s="4" customFormat="1" ht="15" customHeight="1">
      <c r="A54" s="57"/>
      <c r="B54" s="11" t="s">
        <v>16</v>
      </c>
      <c r="C54" s="17">
        <v>46</v>
      </c>
      <c r="D54" s="29">
        <v>1034500</v>
      </c>
      <c r="E54" s="29">
        <v>860262.3961149736</v>
      </c>
      <c r="F54" s="29">
        <v>244375.30899449956</v>
      </c>
      <c r="G54" s="29">
        <v>111484.83727607025</v>
      </c>
      <c r="H54" s="29">
        <v>86084.58134609547</v>
      </c>
      <c r="I54" s="29">
        <v>1067140.126137076</v>
      </c>
      <c r="J54" s="29">
        <v>185567.15912137425</v>
      </c>
      <c r="K54" s="29">
        <v>103031.12936244214</v>
      </c>
      <c r="L54" s="29">
        <v>163025.75946666137</v>
      </c>
      <c r="M54" s="29">
        <v>250545.5752539609</v>
      </c>
      <c r="N54" s="29">
        <v>96143.93497273009</v>
      </c>
      <c r="O54" s="29">
        <v>1764313.5124489132</v>
      </c>
      <c r="P54" s="29">
        <v>915695.5249275098</v>
      </c>
      <c r="Q54" s="29">
        <v>1590647.4031328247</v>
      </c>
      <c r="R54" s="29">
        <v>158415.18524176363</v>
      </c>
      <c r="S54" s="29">
        <v>820516.7265916263</v>
      </c>
      <c r="T54" s="29">
        <v>451136.4280878817</v>
      </c>
      <c r="U54" s="29">
        <v>236339.52392158334</v>
      </c>
      <c r="V54" s="29">
        <v>865279.7952405306</v>
      </c>
      <c r="W54" s="29">
        <v>28528.858827853786</v>
      </c>
      <c r="X54" s="29">
        <v>16506.781025166176</v>
      </c>
      <c r="Y54" s="29">
        <v>1810.8623864693734</v>
      </c>
      <c r="Z54" s="29">
        <v>1145066.7375947146</v>
      </c>
      <c r="AA54" s="29">
        <v>52377.50004222852</v>
      </c>
      <c r="AB54" s="29">
        <v>72913.8023258787</v>
      </c>
      <c r="AC54" s="29">
        <v>582242.512806315</v>
      </c>
      <c r="AD54" s="29">
        <v>1082900</v>
      </c>
      <c r="AE54" s="29">
        <v>45200</v>
      </c>
      <c r="AF54" s="29">
        <v>1290300</v>
      </c>
      <c r="AG54" s="29">
        <v>635500</v>
      </c>
      <c r="AH54" s="29">
        <v>429500</v>
      </c>
      <c r="AI54" s="29">
        <v>362500</v>
      </c>
      <c r="AJ54" s="29">
        <v>2923900</v>
      </c>
      <c r="AK54" s="29">
        <v>492600</v>
      </c>
      <c r="AL54" s="29">
        <v>62400</v>
      </c>
      <c r="AM54" s="29">
        <v>117900</v>
      </c>
      <c r="AN54" s="29">
        <v>90800</v>
      </c>
      <c r="AO54" s="29">
        <v>76900</v>
      </c>
      <c r="AP54" s="29">
        <v>463300</v>
      </c>
      <c r="AQ54" s="29">
        <v>162600</v>
      </c>
      <c r="AR54" s="29">
        <v>130300</v>
      </c>
      <c r="AS54" s="29">
        <v>494957.48719368374</v>
      </c>
      <c r="AT54" s="30">
        <f>SUM(D54:AS54)</f>
        <v>21765509.449840825</v>
      </c>
      <c r="AU54" s="44"/>
      <c r="AV54" s="44"/>
      <c r="AW54" s="44"/>
      <c r="AX54" s="44"/>
      <c r="AY54" s="44"/>
      <c r="AZ54" s="44"/>
      <c r="BA54" s="44"/>
      <c r="BB54" s="44"/>
      <c r="BC54" s="47"/>
      <c r="BD54" s="47"/>
      <c r="BE54" s="47"/>
      <c r="BF54" s="47"/>
      <c r="BG54" s="45"/>
    </row>
    <row r="55" spans="1:59" s="4" customFormat="1" ht="15" customHeight="1" thickBot="1">
      <c r="A55" s="57"/>
      <c r="B55" s="11" t="s">
        <v>17</v>
      </c>
      <c r="C55" s="17">
        <v>47</v>
      </c>
      <c r="D55" s="29">
        <v>0</v>
      </c>
      <c r="E55" s="29">
        <v>1220566.1329992018</v>
      </c>
      <c r="F55" s="29">
        <v>469551.0424256252</v>
      </c>
      <c r="G55" s="29">
        <v>674549.6935703709</v>
      </c>
      <c r="H55" s="29">
        <v>227211.84059283993</v>
      </c>
      <c r="I55" s="29">
        <v>4531967.39162167</v>
      </c>
      <c r="J55" s="29">
        <v>556692.5903111784</v>
      </c>
      <c r="K55" s="29">
        <v>415135.89122986124</v>
      </c>
      <c r="L55" s="29">
        <v>392944.552534682</v>
      </c>
      <c r="M55" s="29">
        <v>687794.9204972443</v>
      </c>
      <c r="N55" s="29">
        <v>317751.8101005218</v>
      </c>
      <c r="O55" s="29">
        <v>3108723.657694823</v>
      </c>
      <c r="P55" s="29">
        <v>1865154.6863654393</v>
      </c>
      <c r="Q55" s="29">
        <v>1462218.9738611206</v>
      </c>
      <c r="R55" s="29">
        <v>744880.4629075507</v>
      </c>
      <c r="S55" s="29">
        <v>2543646.7985381307</v>
      </c>
      <c r="T55" s="29">
        <v>1106856.9376474577</v>
      </c>
      <c r="U55" s="29">
        <v>639882.8790834063</v>
      </c>
      <c r="V55" s="29">
        <v>1409458.4336623729</v>
      </c>
      <c r="W55" s="29">
        <v>115730.93598660162</v>
      </c>
      <c r="X55" s="29">
        <v>60337.89941724506</v>
      </c>
      <c r="Y55" s="29">
        <v>25533.159649218163</v>
      </c>
      <c r="Z55" s="29">
        <v>1709098.620232912</v>
      </c>
      <c r="AA55" s="29">
        <v>208080.12678889433</v>
      </c>
      <c r="AB55" s="29">
        <v>121310.19861622002</v>
      </c>
      <c r="AC55" s="29">
        <v>1518415.9867729172</v>
      </c>
      <c r="AD55" s="29">
        <v>1619500</v>
      </c>
      <c r="AE55" s="29">
        <v>10000</v>
      </c>
      <c r="AF55" s="29">
        <v>1877600</v>
      </c>
      <c r="AG55" s="29">
        <v>3052900</v>
      </c>
      <c r="AH55" s="29">
        <v>1513900</v>
      </c>
      <c r="AI55" s="29">
        <v>3683000</v>
      </c>
      <c r="AJ55" s="29">
        <v>703200</v>
      </c>
      <c r="AK55" s="29">
        <v>604600</v>
      </c>
      <c r="AL55" s="29">
        <v>326100</v>
      </c>
      <c r="AM55" s="29">
        <v>308300</v>
      </c>
      <c r="AN55" s="29">
        <v>132600</v>
      </c>
      <c r="AO55" s="29">
        <v>1501100</v>
      </c>
      <c r="AP55" s="29">
        <v>171100</v>
      </c>
      <c r="AQ55" s="29">
        <v>256100</v>
      </c>
      <c r="AR55" s="29">
        <v>349200</v>
      </c>
      <c r="AS55" s="29">
        <v>151884.0132270814</v>
      </c>
      <c r="AT55" s="30">
        <f>SUM(D55:AS55)</f>
        <v>42394579.63633459</v>
      </c>
      <c r="AU55" s="46"/>
      <c r="AV55" s="44"/>
      <c r="AW55" s="44"/>
      <c r="AX55" s="44"/>
      <c r="AY55" s="44"/>
      <c r="AZ55" s="44"/>
      <c r="BA55" s="44"/>
      <c r="BB55" s="44"/>
      <c r="BC55" s="44"/>
      <c r="BD55" s="45"/>
      <c r="BE55" s="45"/>
      <c r="BF55" s="45"/>
      <c r="BG55" s="45"/>
    </row>
    <row r="56" spans="1:59" s="4" customFormat="1" ht="15" customHeight="1" thickBot="1">
      <c r="A56" s="58"/>
      <c r="B56" s="13" t="s">
        <v>18</v>
      </c>
      <c r="C56" s="18">
        <v>48</v>
      </c>
      <c r="D56" s="41">
        <f>D52+D53+D54+D55</f>
        <v>24828900</v>
      </c>
      <c r="E56" s="41">
        <f aca="true" t="shared" si="8" ref="E56:AT56">E52+E53+E54+E55</f>
        <v>4907705.692398591</v>
      </c>
      <c r="F56" s="41">
        <f t="shared" si="8"/>
        <v>2239052.987678053</v>
      </c>
      <c r="G56" s="41">
        <f t="shared" si="8"/>
        <v>1976269.7589839427</v>
      </c>
      <c r="H56" s="41">
        <f t="shared" si="8"/>
        <v>753800.9969416198</v>
      </c>
      <c r="I56" s="41">
        <f t="shared" si="8"/>
        <v>12734505.273041096</v>
      </c>
      <c r="J56" s="41">
        <f t="shared" si="8"/>
        <v>1818768.1009789323</v>
      </c>
      <c r="K56" s="41">
        <f t="shared" si="8"/>
        <v>1198926.2928366996</v>
      </c>
      <c r="L56" s="41">
        <f t="shared" si="8"/>
        <v>1239332.6804785863</v>
      </c>
      <c r="M56" s="41">
        <f t="shared" si="8"/>
        <v>1702447.6157508367</v>
      </c>
      <c r="N56" s="41">
        <f t="shared" si="8"/>
        <v>997317.9136253947</v>
      </c>
      <c r="O56" s="41">
        <f t="shared" si="8"/>
        <v>9061056.361054415</v>
      </c>
      <c r="P56" s="41">
        <f t="shared" si="8"/>
        <v>5188283.526942839</v>
      </c>
      <c r="Q56" s="41">
        <f t="shared" si="8"/>
        <v>6805719.278123775</v>
      </c>
      <c r="R56" s="41">
        <f t="shared" si="8"/>
        <v>1674024.8889189428</v>
      </c>
      <c r="S56" s="41">
        <f t="shared" si="8"/>
        <v>6742510.535194574</v>
      </c>
      <c r="T56" s="41">
        <f t="shared" si="8"/>
        <v>3535983.99321854</v>
      </c>
      <c r="U56" s="41">
        <f t="shared" si="8"/>
        <v>1985346.7640470657</v>
      </c>
      <c r="V56" s="41">
        <f t="shared" si="8"/>
        <v>3971888.957052322</v>
      </c>
      <c r="W56" s="41">
        <f t="shared" si="8"/>
        <v>257275.81877553707</v>
      </c>
      <c r="X56" s="41">
        <f t="shared" si="8"/>
        <v>138643.21082495293</v>
      </c>
      <c r="Y56" s="41">
        <f t="shared" si="8"/>
        <v>48719.799149316816</v>
      </c>
      <c r="Z56" s="41">
        <f t="shared" si="8"/>
        <v>4604987.022287419</v>
      </c>
      <c r="AA56" s="41">
        <f t="shared" si="8"/>
        <v>457176.142892762</v>
      </c>
      <c r="AB56" s="41">
        <f t="shared" si="8"/>
        <v>274756.388803783</v>
      </c>
      <c r="AC56" s="41">
        <f t="shared" si="8"/>
        <v>12639258.496985715</v>
      </c>
      <c r="AD56" s="41">
        <f t="shared" si="8"/>
        <v>5546000</v>
      </c>
      <c r="AE56" s="41">
        <f t="shared" si="8"/>
        <v>191500</v>
      </c>
      <c r="AF56" s="41">
        <f t="shared" si="8"/>
        <v>4466000</v>
      </c>
      <c r="AG56" s="41">
        <f t="shared" si="8"/>
        <v>10160300</v>
      </c>
      <c r="AH56" s="41">
        <f t="shared" si="8"/>
        <v>4784200</v>
      </c>
      <c r="AI56" s="41">
        <f t="shared" si="8"/>
        <v>6547000</v>
      </c>
      <c r="AJ56" s="41">
        <f t="shared" si="8"/>
        <v>5585600</v>
      </c>
      <c r="AK56" s="41">
        <f t="shared" si="8"/>
        <v>2040000</v>
      </c>
      <c r="AL56" s="41">
        <f t="shared" si="8"/>
        <v>645000</v>
      </c>
      <c r="AM56" s="41">
        <f t="shared" si="8"/>
        <v>1377200</v>
      </c>
      <c r="AN56" s="41">
        <f t="shared" si="8"/>
        <v>474200</v>
      </c>
      <c r="AO56" s="41">
        <f t="shared" si="8"/>
        <v>3079800</v>
      </c>
      <c r="AP56" s="41">
        <f t="shared" si="8"/>
        <v>4331000</v>
      </c>
      <c r="AQ56" s="41">
        <f t="shared" si="8"/>
        <v>2167700</v>
      </c>
      <c r="AR56" s="41">
        <f t="shared" si="8"/>
        <v>1044300</v>
      </c>
      <c r="AS56" s="41">
        <f t="shared" si="8"/>
        <v>7632341.503014289</v>
      </c>
      <c r="AT56" s="41">
        <f t="shared" si="8"/>
        <v>171854800</v>
      </c>
      <c r="AU56" s="44"/>
      <c r="AV56" s="44"/>
      <c r="AW56" s="44"/>
      <c r="AX56" s="44"/>
      <c r="AY56" s="44"/>
      <c r="AZ56" s="44"/>
      <c r="BA56" s="44"/>
      <c r="BB56" s="44"/>
      <c r="BC56" s="44"/>
      <c r="BD56" s="45"/>
      <c r="BE56" s="45"/>
      <c r="BF56" s="45"/>
      <c r="BG56" s="45"/>
    </row>
    <row r="57" spans="1:59" s="4" customFormat="1" ht="15" customHeight="1" thickBot="1">
      <c r="A57" s="59" t="s">
        <v>81</v>
      </c>
      <c r="B57" s="60"/>
      <c r="C57" s="18">
        <v>49</v>
      </c>
      <c r="D57" s="41">
        <v>52502500</v>
      </c>
      <c r="E57" s="41">
        <v>12117791.833082942</v>
      </c>
      <c r="F57" s="41">
        <v>5597632.469195132</v>
      </c>
      <c r="G57" s="41">
        <v>4762095.804780585</v>
      </c>
      <c r="H57" s="41">
        <v>2431616.119166516</v>
      </c>
      <c r="I57" s="41">
        <v>42487184.83947496</v>
      </c>
      <c r="J57" s="41">
        <v>6728528.319824109</v>
      </c>
      <c r="K57" s="41">
        <v>4463668.491239399</v>
      </c>
      <c r="L57" s="41">
        <v>4590121.038809579</v>
      </c>
      <c r="M57" s="41">
        <v>5771008.866951988</v>
      </c>
      <c r="N57" s="41">
        <v>3718082.216812989</v>
      </c>
      <c r="O57" s="41">
        <v>31245021.934670396</v>
      </c>
      <c r="P57" s="41">
        <v>18204503.603308205</v>
      </c>
      <c r="Q57" s="41">
        <v>27485520.55980398</v>
      </c>
      <c r="R57" s="41">
        <v>5873771.540066466</v>
      </c>
      <c r="S57" s="41">
        <v>24080394.768552046</v>
      </c>
      <c r="T57" s="41">
        <v>13318401.593071893</v>
      </c>
      <c r="U57" s="41">
        <v>7353136.16313728</v>
      </c>
      <c r="V57" s="41">
        <v>14443232.571099352</v>
      </c>
      <c r="W57" s="41">
        <v>878074.4668107068</v>
      </c>
      <c r="X57" s="41">
        <v>478080.03732742387</v>
      </c>
      <c r="Y57" s="41">
        <v>161770.373191264</v>
      </c>
      <c r="Z57" s="41">
        <v>14854796.84608845</v>
      </c>
      <c r="AA57" s="41">
        <v>1498497.1974790546</v>
      </c>
      <c r="AB57" s="41">
        <v>638968.3460553092</v>
      </c>
      <c r="AC57" s="41">
        <v>42648400</v>
      </c>
      <c r="AD57" s="41">
        <v>10566800</v>
      </c>
      <c r="AE57" s="41">
        <v>628900</v>
      </c>
      <c r="AF57" s="41">
        <v>7525500</v>
      </c>
      <c r="AG57" s="41">
        <v>14437300</v>
      </c>
      <c r="AH57" s="41">
        <v>10142000</v>
      </c>
      <c r="AI57" s="41">
        <v>10721800</v>
      </c>
      <c r="AJ57" s="41">
        <v>8730700</v>
      </c>
      <c r="AK57" s="41">
        <v>4153600</v>
      </c>
      <c r="AL57" s="41">
        <v>1130500</v>
      </c>
      <c r="AM57" s="41">
        <f>2396400+357300+415800</f>
        <v>3169500</v>
      </c>
      <c r="AN57" s="41">
        <v>1004800</v>
      </c>
      <c r="AO57" s="41">
        <v>6083000</v>
      </c>
      <c r="AP57" s="41">
        <v>6060700</v>
      </c>
      <c r="AQ57" s="41">
        <v>4417000</v>
      </c>
      <c r="AR57" s="41">
        <v>2703000</v>
      </c>
      <c r="AS57" s="41">
        <v>11234714.285714287</v>
      </c>
      <c r="AT57" s="41">
        <f>SUM(D57:AS57)</f>
        <v>451042614.28571427</v>
      </c>
      <c r="AU57" s="48"/>
      <c r="AV57" s="49"/>
      <c r="AW57" s="49"/>
      <c r="AX57" s="49"/>
      <c r="AY57" s="49"/>
      <c r="AZ57" s="49"/>
      <c r="BA57" s="49"/>
      <c r="BB57" s="49"/>
      <c r="BC57" s="49"/>
      <c r="BD57" s="50"/>
      <c r="BE57" s="50"/>
      <c r="BF57" s="50"/>
      <c r="BG57" s="50"/>
    </row>
    <row r="58" ht="12.75">
      <c r="BG58" s="3"/>
    </row>
    <row r="59" spans="2:59" ht="12.75">
      <c r="B59" s="3"/>
      <c r="Y59" s="2"/>
      <c r="AC59" s="2"/>
      <c r="AU59" s="2"/>
      <c r="BG59" s="3"/>
    </row>
    <row r="60" spans="2:59" ht="12.75">
      <c r="B60" s="3"/>
      <c r="Y60" s="2"/>
      <c r="AC60" s="15"/>
      <c r="BG60" s="3"/>
    </row>
    <row r="61" spans="2:59" ht="12.75">
      <c r="B61" s="3"/>
      <c r="AC61" s="15"/>
      <c r="BG61" s="3"/>
    </row>
    <row r="62" spans="29:59" ht="12.75">
      <c r="AC62" s="2"/>
      <c r="BG62" s="3"/>
    </row>
    <row r="63" spans="29:59" ht="12.75">
      <c r="AC63" s="15"/>
      <c r="BG63" s="3"/>
    </row>
    <row r="64" ht="12.75">
      <c r="BG64" s="3"/>
    </row>
    <row r="65" ht="12.75">
      <c r="BG65" s="3"/>
    </row>
    <row r="66" ht="12.75">
      <c r="BG66" s="3"/>
    </row>
    <row r="67" ht="12.75">
      <c r="BG67" s="3"/>
    </row>
    <row r="68" ht="12.75">
      <c r="BG68" s="3"/>
    </row>
    <row r="69" ht="12.75">
      <c r="BG69" s="3"/>
    </row>
    <row r="70" ht="12.75">
      <c r="BG70" s="3"/>
    </row>
    <row r="71" ht="12.75">
      <c r="BG71" s="3"/>
    </row>
    <row r="72" ht="12.75">
      <c r="BG72" s="3"/>
    </row>
    <row r="73" ht="12.75">
      <c r="BG73" s="3"/>
    </row>
    <row r="74" ht="12.75">
      <c r="BG74" s="3"/>
    </row>
    <row r="75" ht="12.75">
      <c r="BG75" s="3"/>
    </row>
    <row r="76" ht="12.75">
      <c r="BG76" s="3"/>
    </row>
    <row r="77" ht="12.75">
      <c r="BG77" s="3"/>
    </row>
    <row r="78" ht="12.75">
      <c r="BG78" s="3"/>
    </row>
    <row r="79" ht="12.75">
      <c r="BG79" s="3"/>
    </row>
    <row r="80" ht="12.75">
      <c r="BG80" s="3"/>
    </row>
    <row r="81" ht="12.75">
      <c r="BG81" s="3"/>
    </row>
    <row r="82" ht="12.75">
      <c r="BG82" s="3"/>
    </row>
    <row r="83" ht="12.75">
      <c r="BG83" s="3"/>
    </row>
    <row r="84" ht="12.75">
      <c r="BG84" s="3"/>
    </row>
    <row r="85" ht="12.75">
      <c r="BG85" s="3"/>
    </row>
    <row r="86" ht="12.75">
      <c r="BG86" s="3"/>
    </row>
    <row r="87" ht="12.75">
      <c r="BG87" s="3"/>
    </row>
    <row r="88" ht="12.75">
      <c r="BG88" s="3"/>
    </row>
    <row r="89" ht="12.75">
      <c r="BG89" s="3"/>
    </row>
    <row r="90" ht="12.75">
      <c r="BG90" s="3"/>
    </row>
    <row r="91" ht="12.75">
      <c r="BG91" s="3"/>
    </row>
    <row r="92" ht="12.75">
      <c r="BG92" s="3"/>
    </row>
    <row r="93" ht="12.75">
      <c r="BG93" s="3"/>
    </row>
  </sheetData>
  <sheetProtection/>
  <mergeCells count="66">
    <mergeCell ref="A1:BC1"/>
    <mergeCell ref="A2:B2"/>
    <mergeCell ref="A3:B3"/>
    <mergeCell ref="A4:B7"/>
    <mergeCell ref="D4:AS4"/>
    <mergeCell ref="AU4:BD4"/>
    <mergeCell ref="AC5:AC7"/>
    <mergeCell ref="AF5:AF7"/>
    <mergeCell ref="Y5:Y7"/>
    <mergeCell ref="Z5:Z7"/>
    <mergeCell ref="BE4:BE7"/>
    <mergeCell ref="L5:L7"/>
    <mergeCell ref="U5:U7"/>
    <mergeCell ref="V5:V7"/>
    <mergeCell ref="W5:W7"/>
    <mergeCell ref="X5:X7"/>
    <mergeCell ref="Q5:Q7"/>
    <mergeCell ref="R5:R7"/>
    <mergeCell ref="S5:S7"/>
    <mergeCell ref="T5:T7"/>
    <mergeCell ref="BF4:BF7"/>
    <mergeCell ref="BG4:BG7"/>
    <mergeCell ref="D5:D7"/>
    <mergeCell ref="M5:M7"/>
    <mergeCell ref="N5:N7"/>
    <mergeCell ref="O5:O7"/>
    <mergeCell ref="P5:P7"/>
    <mergeCell ref="I5:I7"/>
    <mergeCell ref="J5:J7"/>
    <mergeCell ref="K5:K7"/>
    <mergeCell ref="AA5:AA7"/>
    <mergeCell ref="AB5:AB7"/>
    <mergeCell ref="AD5:AD7"/>
    <mergeCell ref="AE5:AE7"/>
    <mergeCell ref="AL5:AL7"/>
    <mergeCell ref="AM5:AM7"/>
    <mergeCell ref="AN5:AN7"/>
    <mergeCell ref="AG5:AG7"/>
    <mergeCell ref="AH5:AH7"/>
    <mergeCell ref="AI5:AI7"/>
    <mergeCell ref="AJ5:AJ7"/>
    <mergeCell ref="AK5:AK7"/>
    <mergeCell ref="AO5:AO7"/>
    <mergeCell ref="AP5:AP7"/>
    <mergeCell ref="AQ5:AQ7"/>
    <mergeCell ref="AR5:AR7"/>
    <mergeCell ref="AS5:AS7"/>
    <mergeCell ref="AT5:AT7"/>
    <mergeCell ref="AU5:AY5"/>
    <mergeCell ref="AZ5:BB5"/>
    <mergeCell ref="BD5:BD7"/>
    <mergeCell ref="AU6:AW6"/>
    <mergeCell ref="AX6:AX7"/>
    <mergeCell ref="AY6:AY7"/>
    <mergeCell ref="AZ6:AZ7"/>
    <mergeCell ref="BA6:BA7"/>
    <mergeCell ref="BB6:BB7"/>
    <mergeCell ref="F5:F7"/>
    <mergeCell ref="G5:G7"/>
    <mergeCell ref="H5:H7"/>
    <mergeCell ref="A9:A51"/>
    <mergeCell ref="A52:A56"/>
    <mergeCell ref="A57:B57"/>
    <mergeCell ref="A8:B8"/>
    <mergeCell ref="C4:C7"/>
    <mergeCell ref="E5:E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黄亦元(黄亦元:各部室阅)</cp:lastModifiedBy>
  <cp:lastPrinted>2020-01-21T03:16:46Z</cp:lastPrinted>
  <dcterms:created xsi:type="dcterms:W3CDTF">1996-12-17T01:32:42Z</dcterms:created>
  <dcterms:modified xsi:type="dcterms:W3CDTF">2020-01-21T03:17:45Z</dcterms:modified>
  <cp:category/>
  <cp:version/>
  <cp:contentType/>
  <cp:contentStatus/>
</cp:coreProperties>
</file>